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4620" windowHeight="7260" tabRatio="837" firstSheet="14" activeTab="19"/>
  </bookViews>
  <sheets>
    <sheet name="Endeksler" sheetId="27" r:id="rId1"/>
    <sheet name="4a_Sektör" sheetId="2" r:id="rId2"/>
    <sheet name="4a_İmalat_Sektör" sheetId="21" r:id="rId3"/>
    <sheet name="4a_İşyeri_Sektör" sheetId="17" r:id="rId4"/>
    <sheet name="4a_İl" sheetId="3" r:id="rId5"/>
    <sheet name="4b_Esnaf_İl" sheetId="24" r:id="rId6"/>
    <sheet name="4b_Tarım_İl" sheetId="25" r:id="rId7"/>
    <sheet name="4c_Kamu_İl " sheetId="26" r:id="rId8"/>
    <sheet name="4a_İşyeri_İl" sheetId="18" r:id="rId9"/>
    <sheet name="4a_Kadın_Sektör" sheetId="5" r:id="rId10"/>
    <sheet name="4a_Kadın_İmalat_Sektör" sheetId="23" r:id="rId11"/>
    <sheet name="4a_Kadın_İl" sheetId="30" r:id="rId12"/>
    <sheet name="İşsizlikSigortası_Başvuru" sheetId="8" r:id="rId13"/>
    <sheet name="İşsizlikSigortası_Ödeme" sheetId="9" r:id="rId14"/>
    <sheet name="Ortalama_Günlük_Kazanç_Sektör" sheetId="28" r:id="rId15"/>
    <sheet name="Ortalama_Günlük_Kazanç_İl" sheetId="29" r:id="rId16"/>
    <sheet name="KOBİ_İşyeri_İl" sheetId="31" r:id="rId17"/>
    <sheet name="KOBİ_İşyeri_Sektör" sheetId="32" r:id="rId18"/>
    <sheet name="KOBİ_Sigortalı_İl" sheetId="33" r:id="rId19"/>
    <sheet name="KOBİ_Sigortalı_Sektör" sheetId="34" r:id="rId20"/>
  </sheets>
  <externalReferences>
    <externalReference r:id="rId21"/>
  </externalReferences>
  <definedNames>
    <definedName name="_xlnm._FilterDatabase" localSheetId="4" hidden="1">'4a_İl'!$A$1:$H$84</definedName>
    <definedName name="_xlnm._FilterDatabase" localSheetId="2" hidden="1">'4a_İmalat_Sektör'!$A$1:$H$26</definedName>
    <definedName name="_xlnm._FilterDatabase" localSheetId="8" hidden="1">'4a_İşyeri_İl'!$A$1:$H$90</definedName>
    <definedName name="_xlnm._FilterDatabase" localSheetId="3" hidden="1">'4a_İşyeri_Sektör'!$A$1:$H$95</definedName>
    <definedName name="_xlnm._FilterDatabase" localSheetId="10" hidden="1">'4a_Kadın_İmalat_Sektör'!$A$1:$H$25</definedName>
    <definedName name="_xlnm._FilterDatabase" localSheetId="9" hidden="1">'4a_Kadın_Sektör'!$A$1:$H$90</definedName>
    <definedName name="_xlnm._FilterDatabase" localSheetId="1" hidden="1">'4a_Sektör'!$A$1:$H$90</definedName>
    <definedName name="_xlnm._FilterDatabase" localSheetId="5" hidden="1">'4b_Esnaf_İl'!$A$1:$H$84</definedName>
    <definedName name="_xlnm._FilterDatabase" localSheetId="6" hidden="1">'4b_Tarım_İl'!$A$1:$H$84</definedName>
    <definedName name="_xlnm._FilterDatabase" localSheetId="7" hidden="1">'4c_Kamu_İl '!$A$1:$H$83</definedName>
    <definedName name="_xlnm._FilterDatabase" localSheetId="0" hidden="1">Endeksler!$A$1:$I$1</definedName>
    <definedName name="_xlnm._FilterDatabase" localSheetId="12" hidden="1">İşsizlikSigortası_Başvuru!$A$1:$E$83</definedName>
    <definedName name="_xlnm._FilterDatabase" localSheetId="13" hidden="1">İşsizlikSigortası_Ödeme!$A$1:$F$83</definedName>
  </definedNames>
  <calcPr calcId="145621"/>
  <fileRecoveryPr autoRecover="0"/>
</workbook>
</file>

<file path=xl/calcChain.xml><?xml version="1.0" encoding="utf-8"?>
<calcChain xmlns="http://schemas.openxmlformats.org/spreadsheetml/2006/main">
  <c r="H3" i="34" l="1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2" i="34"/>
  <c r="G3" i="34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2" i="34"/>
  <c r="H3" i="33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2" i="33"/>
  <c r="G3" i="33"/>
  <c r="G4" i="33"/>
  <c r="G5" i="33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2" i="33"/>
  <c r="F3" i="33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2" i="33"/>
  <c r="F2" i="31" l="1"/>
  <c r="G2" i="31"/>
  <c r="H2" i="31"/>
  <c r="F3" i="31"/>
  <c r="G3" i="31"/>
  <c r="H3" i="31"/>
  <c r="F4" i="31"/>
  <c r="G4" i="31"/>
  <c r="H4" i="31"/>
  <c r="F5" i="31"/>
  <c r="G5" i="31"/>
  <c r="H5" i="31"/>
  <c r="F6" i="31"/>
  <c r="G6" i="31"/>
  <c r="H6" i="31"/>
  <c r="F7" i="31"/>
  <c r="G7" i="31"/>
  <c r="H7" i="31"/>
  <c r="F8" i="31"/>
  <c r="G8" i="31"/>
  <c r="H8" i="31"/>
  <c r="F9" i="31"/>
  <c r="G9" i="31"/>
  <c r="H9" i="31"/>
  <c r="F10" i="31"/>
  <c r="G10" i="31"/>
  <c r="H10" i="31"/>
  <c r="F11" i="31"/>
  <c r="G11" i="31"/>
  <c r="H11" i="31"/>
  <c r="F12" i="31"/>
  <c r="G12" i="31"/>
  <c r="H12" i="31"/>
  <c r="F13" i="31"/>
  <c r="G13" i="31"/>
  <c r="H13" i="31"/>
  <c r="F14" i="31"/>
  <c r="G14" i="31"/>
  <c r="H14" i="31"/>
  <c r="F15" i="31"/>
  <c r="G15" i="31"/>
  <c r="H15" i="31"/>
  <c r="F16" i="31"/>
  <c r="G16" i="31"/>
  <c r="H16" i="31"/>
  <c r="F17" i="31"/>
  <c r="G17" i="31"/>
  <c r="H17" i="31"/>
  <c r="F18" i="31"/>
  <c r="G18" i="31"/>
  <c r="H18" i="31"/>
  <c r="F19" i="31"/>
  <c r="G19" i="31"/>
  <c r="H19" i="31"/>
  <c r="F20" i="31"/>
  <c r="G20" i="31"/>
  <c r="H20" i="31"/>
  <c r="F21" i="31"/>
  <c r="G21" i="31"/>
  <c r="H21" i="31"/>
  <c r="F22" i="31"/>
  <c r="G22" i="31"/>
  <c r="H22" i="31"/>
  <c r="F23" i="31"/>
  <c r="G23" i="31"/>
  <c r="H23" i="31"/>
  <c r="F24" i="31"/>
  <c r="G24" i="31"/>
  <c r="H24" i="31"/>
  <c r="F25" i="31"/>
  <c r="G25" i="31"/>
  <c r="H25" i="31"/>
  <c r="F26" i="31"/>
  <c r="G26" i="31"/>
  <c r="H26" i="31"/>
  <c r="F27" i="31"/>
  <c r="G27" i="31"/>
  <c r="H27" i="31"/>
  <c r="F28" i="31"/>
  <c r="G28" i="31"/>
  <c r="H28" i="31"/>
  <c r="F29" i="31"/>
  <c r="G29" i="31"/>
  <c r="H29" i="31"/>
  <c r="F30" i="31"/>
  <c r="G30" i="31"/>
  <c r="H30" i="31"/>
  <c r="F31" i="31"/>
  <c r="G31" i="31"/>
  <c r="H31" i="31"/>
  <c r="F32" i="31"/>
  <c r="G32" i="31"/>
  <c r="H32" i="31"/>
  <c r="F33" i="31"/>
  <c r="G33" i="31"/>
  <c r="H33" i="31"/>
  <c r="F34" i="31"/>
  <c r="G34" i="31"/>
  <c r="H34" i="31"/>
  <c r="F35" i="31"/>
  <c r="G35" i="31"/>
  <c r="H35" i="31"/>
  <c r="F36" i="31"/>
  <c r="G36" i="31"/>
  <c r="H36" i="31"/>
  <c r="F37" i="31"/>
  <c r="G37" i="31"/>
  <c r="H37" i="31"/>
  <c r="F38" i="31"/>
  <c r="G38" i="31"/>
  <c r="H38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F43" i="31"/>
  <c r="G43" i="31"/>
  <c r="H43" i="31"/>
  <c r="F44" i="31"/>
  <c r="G44" i="31"/>
  <c r="H44" i="31"/>
  <c r="F45" i="31"/>
  <c r="G45" i="31"/>
  <c r="H45" i="31"/>
  <c r="F46" i="31"/>
  <c r="G46" i="31"/>
  <c r="H46" i="31"/>
  <c r="F47" i="31"/>
  <c r="G47" i="31"/>
  <c r="H47" i="31"/>
  <c r="F48" i="31"/>
  <c r="G48" i="31"/>
  <c r="H48" i="31"/>
  <c r="F49" i="31"/>
  <c r="G49" i="31"/>
  <c r="H49" i="31"/>
  <c r="F50" i="31"/>
  <c r="G50" i="31"/>
  <c r="H50" i="31"/>
  <c r="F51" i="31"/>
  <c r="G51" i="31"/>
  <c r="H51" i="31"/>
  <c r="F52" i="31"/>
  <c r="G52" i="31"/>
  <c r="H52" i="31"/>
  <c r="F53" i="31"/>
  <c r="G53" i="31"/>
  <c r="H53" i="31"/>
  <c r="F54" i="31"/>
  <c r="G54" i="31"/>
  <c r="H54" i="31"/>
  <c r="F55" i="31"/>
  <c r="G55" i="31"/>
  <c r="H55" i="31"/>
  <c r="F56" i="31"/>
  <c r="G56" i="31"/>
  <c r="H56" i="31"/>
  <c r="F57" i="31"/>
  <c r="G57" i="31"/>
  <c r="H57" i="31"/>
  <c r="F58" i="31"/>
  <c r="G58" i="31"/>
  <c r="H58" i="31"/>
  <c r="F59" i="31"/>
  <c r="G59" i="31"/>
  <c r="H59" i="31"/>
  <c r="F60" i="31"/>
  <c r="G60" i="31"/>
  <c r="H60" i="31"/>
  <c r="F61" i="31"/>
  <c r="G61" i="31"/>
  <c r="H61" i="31"/>
  <c r="F62" i="31"/>
  <c r="G62" i="31"/>
  <c r="H62" i="31"/>
  <c r="F63" i="31"/>
  <c r="G63" i="31"/>
  <c r="H63" i="31"/>
  <c r="F64" i="31"/>
  <c r="G64" i="31"/>
  <c r="H64" i="31"/>
  <c r="F65" i="31"/>
  <c r="G65" i="31"/>
  <c r="H65" i="31"/>
  <c r="F66" i="31"/>
  <c r="G66" i="31"/>
  <c r="H66" i="31"/>
  <c r="F67" i="31"/>
  <c r="G67" i="31"/>
  <c r="H67" i="31"/>
  <c r="F68" i="31"/>
  <c r="G68" i="31"/>
  <c r="H68" i="31"/>
  <c r="F69" i="31"/>
  <c r="G69" i="31"/>
  <c r="H69" i="31"/>
  <c r="F70" i="31"/>
  <c r="G70" i="31"/>
  <c r="H70" i="31"/>
  <c r="F71" i="31"/>
  <c r="G71" i="31"/>
  <c r="H71" i="31"/>
  <c r="F72" i="31"/>
  <c r="G72" i="31"/>
  <c r="H72" i="31"/>
  <c r="F73" i="31"/>
  <c r="G73" i="31"/>
  <c r="H73" i="31"/>
  <c r="F74" i="31"/>
  <c r="G74" i="31"/>
  <c r="H74" i="31"/>
  <c r="F75" i="31"/>
  <c r="G75" i="31"/>
  <c r="H75" i="31"/>
  <c r="F76" i="31"/>
  <c r="G76" i="31"/>
  <c r="H76" i="31"/>
  <c r="F77" i="31"/>
  <c r="G77" i="31"/>
  <c r="H77" i="31"/>
  <c r="F78" i="31"/>
  <c r="G78" i="31"/>
  <c r="H78" i="31"/>
  <c r="F79" i="31"/>
  <c r="G79" i="31"/>
  <c r="H79" i="31"/>
  <c r="F80" i="31"/>
  <c r="G80" i="31"/>
  <c r="H80" i="31"/>
  <c r="F81" i="31"/>
  <c r="G81" i="31"/>
  <c r="H81" i="31"/>
  <c r="F82" i="31"/>
  <c r="G82" i="31"/>
  <c r="H82" i="31"/>
  <c r="F83" i="31"/>
  <c r="G83" i="31"/>
  <c r="H83" i="31"/>
  <c r="H90" i="32" l="1"/>
  <c r="G90" i="32"/>
  <c r="F90" i="32"/>
  <c r="H89" i="32"/>
  <c r="G89" i="32"/>
  <c r="F89" i="32"/>
  <c r="H88" i="32"/>
  <c r="G88" i="32"/>
  <c r="F88" i="32"/>
  <c r="H87" i="32"/>
  <c r="G87" i="32"/>
  <c r="F87" i="32"/>
  <c r="H86" i="32"/>
  <c r="G86" i="32"/>
  <c r="F86" i="32"/>
  <c r="H85" i="32"/>
  <c r="G85" i="32"/>
  <c r="F85" i="32"/>
  <c r="H84" i="32"/>
  <c r="G84" i="32"/>
  <c r="F84" i="32"/>
  <c r="H83" i="32"/>
  <c r="G83" i="32"/>
  <c r="F83" i="32"/>
  <c r="H82" i="32"/>
  <c r="G82" i="32"/>
  <c r="F82" i="32"/>
  <c r="H81" i="32"/>
  <c r="G81" i="32"/>
  <c r="F81" i="32"/>
  <c r="H80" i="32"/>
  <c r="G80" i="32"/>
  <c r="F80" i="32"/>
  <c r="H79" i="32"/>
  <c r="G79" i="32"/>
  <c r="F79" i="32"/>
  <c r="H78" i="32"/>
  <c r="G78" i="32"/>
  <c r="F78" i="32"/>
  <c r="H77" i="32"/>
  <c r="G77" i="32"/>
  <c r="F77" i="32"/>
  <c r="H76" i="32"/>
  <c r="G76" i="32"/>
  <c r="F76" i="32"/>
  <c r="H75" i="32"/>
  <c r="G75" i="32"/>
  <c r="F75" i="32"/>
  <c r="H74" i="32"/>
  <c r="G74" i="32"/>
  <c r="F74" i="32"/>
  <c r="H73" i="32"/>
  <c r="G73" i="32"/>
  <c r="F73" i="32"/>
  <c r="H72" i="32"/>
  <c r="G72" i="32"/>
  <c r="F72" i="32"/>
  <c r="H71" i="32"/>
  <c r="G71" i="32"/>
  <c r="F71" i="32"/>
  <c r="H70" i="32"/>
  <c r="G70" i="32"/>
  <c r="F70" i="32"/>
  <c r="H69" i="32"/>
  <c r="G69" i="32"/>
  <c r="F69" i="32"/>
  <c r="H68" i="32"/>
  <c r="G68" i="32"/>
  <c r="F68" i="32"/>
  <c r="H67" i="32"/>
  <c r="G67" i="32"/>
  <c r="F67" i="32"/>
  <c r="H66" i="32"/>
  <c r="G66" i="32"/>
  <c r="F66" i="32"/>
  <c r="H65" i="32"/>
  <c r="G65" i="32"/>
  <c r="F65" i="32"/>
  <c r="H64" i="32"/>
  <c r="G64" i="32"/>
  <c r="F64" i="32"/>
  <c r="H63" i="32"/>
  <c r="G63" i="32"/>
  <c r="F63" i="32"/>
  <c r="H62" i="32"/>
  <c r="G62" i="32"/>
  <c r="F62" i="32"/>
  <c r="H61" i="32"/>
  <c r="G61" i="32"/>
  <c r="F61" i="32"/>
  <c r="H60" i="32"/>
  <c r="G60" i="32"/>
  <c r="F60" i="32"/>
  <c r="H59" i="32"/>
  <c r="G59" i="32"/>
  <c r="F59" i="32"/>
  <c r="H58" i="32"/>
  <c r="G58" i="32"/>
  <c r="F58" i="32"/>
  <c r="H57" i="32"/>
  <c r="G57" i="32"/>
  <c r="F57" i="32"/>
  <c r="H56" i="32"/>
  <c r="G56" i="32"/>
  <c r="F56" i="32"/>
  <c r="H55" i="32"/>
  <c r="G55" i="32"/>
  <c r="F55" i="32"/>
  <c r="H54" i="32"/>
  <c r="G54" i="32"/>
  <c r="F54" i="32"/>
  <c r="H53" i="32"/>
  <c r="G53" i="32"/>
  <c r="F53" i="32"/>
  <c r="H52" i="32"/>
  <c r="G52" i="32"/>
  <c r="F52" i="32"/>
  <c r="H51" i="32"/>
  <c r="G51" i="32"/>
  <c r="F51" i="32"/>
  <c r="H50" i="32"/>
  <c r="G50" i="32"/>
  <c r="F50" i="32"/>
  <c r="H49" i="32"/>
  <c r="G49" i="32"/>
  <c r="F49" i="32"/>
  <c r="H48" i="32"/>
  <c r="G48" i="32"/>
  <c r="F48" i="32"/>
  <c r="H47" i="32"/>
  <c r="G47" i="32"/>
  <c r="F47" i="32"/>
  <c r="H46" i="32"/>
  <c r="G46" i="32"/>
  <c r="F46" i="32"/>
  <c r="H45" i="32"/>
  <c r="G45" i="32"/>
  <c r="F45" i="32"/>
  <c r="H44" i="32"/>
  <c r="G44" i="32"/>
  <c r="F44" i="32"/>
  <c r="H43" i="32"/>
  <c r="G43" i="32"/>
  <c r="F43" i="32"/>
  <c r="H42" i="32"/>
  <c r="G42" i="32"/>
  <c r="F42" i="32"/>
  <c r="H41" i="32"/>
  <c r="G41" i="32"/>
  <c r="F41" i="32"/>
  <c r="H40" i="32"/>
  <c r="G40" i="32"/>
  <c r="F40" i="32"/>
  <c r="H39" i="32"/>
  <c r="G39" i="32"/>
  <c r="F39" i="32"/>
  <c r="H38" i="32"/>
  <c r="G38" i="32"/>
  <c r="F38" i="32"/>
  <c r="H37" i="32"/>
  <c r="G37" i="32"/>
  <c r="F37" i="32"/>
  <c r="H36" i="32"/>
  <c r="G36" i="32"/>
  <c r="F36" i="32"/>
  <c r="H35" i="32"/>
  <c r="G35" i="32"/>
  <c r="F35" i="32"/>
  <c r="H34" i="32"/>
  <c r="G34" i="32"/>
  <c r="F34" i="32"/>
  <c r="H33" i="32"/>
  <c r="G33" i="32"/>
  <c r="F33" i="32"/>
  <c r="H32" i="32"/>
  <c r="G32" i="32"/>
  <c r="F32" i="32"/>
  <c r="H31" i="32"/>
  <c r="G31" i="32"/>
  <c r="F31" i="32"/>
  <c r="H30" i="32"/>
  <c r="G30" i="32"/>
  <c r="F30" i="32"/>
  <c r="H29" i="32"/>
  <c r="G29" i="32"/>
  <c r="F29" i="32"/>
  <c r="H28" i="32"/>
  <c r="G28" i="32"/>
  <c r="F28" i="32"/>
  <c r="H27" i="32"/>
  <c r="G27" i="32"/>
  <c r="F27" i="32"/>
  <c r="H26" i="32"/>
  <c r="G26" i="32"/>
  <c r="F26" i="32"/>
  <c r="H25" i="32"/>
  <c r="G25" i="32"/>
  <c r="F25" i="32"/>
  <c r="H24" i="32"/>
  <c r="G24" i="32"/>
  <c r="F24" i="32"/>
  <c r="H23" i="32"/>
  <c r="G23" i="32"/>
  <c r="F23" i="32"/>
  <c r="H22" i="32"/>
  <c r="G22" i="32"/>
  <c r="F22" i="32"/>
  <c r="H21" i="32"/>
  <c r="G21" i="32"/>
  <c r="F21" i="32"/>
  <c r="H20" i="32"/>
  <c r="G20" i="32"/>
  <c r="F20" i="32"/>
  <c r="H19" i="32"/>
  <c r="G19" i="32"/>
  <c r="F19" i="32"/>
  <c r="H18" i="32"/>
  <c r="G18" i="32"/>
  <c r="F18" i="32"/>
  <c r="H17" i="32"/>
  <c r="G17" i="32"/>
  <c r="F17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H8" i="32"/>
  <c r="G8" i="32"/>
  <c r="F8" i="32"/>
  <c r="H7" i="32"/>
  <c r="G7" i="32"/>
  <c r="F7" i="32"/>
  <c r="H6" i="32"/>
  <c r="G6" i="32"/>
  <c r="F6" i="32"/>
  <c r="H5" i="32"/>
  <c r="G5" i="32"/>
  <c r="F5" i="32"/>
  <c r="H4" i="32"/>
  <c r="G4" i="32"/>
  <c r="F4" i="32"/>
  <c r="H3" i="32"/>
  <c r="G3" i="32"/>
  <c r="F3" i="32"/>
  <c r="H2" i="32"/>
  <c r="G2" i="32"/>
  <c r="F2" i="32"/>
  <c r="K83" i="30" l="1"/>
  <c r="I83" i="30"/>
  <c r="J83" i="30" s="1"/>
  <c r="H83" i="30"/>
  <c r="G83" i="30"/>
  <c r="F83" i="30"/>
  <c r="K82" i="30"/>
  <c r="I82" i="30"/>
  <c r="H82" i="30"/>
  <c r="G82" i="30"/>
  <c r="F82" i="30"/>
  <c r="K81" i="30"/>
  <c r="I81" i="30"/>
  <c r="H81" i="30"/>
  <c r="G81" i="30"/>
  <c r="F81" i="30"/>
  <c r="K80" i="30"/>
  <c r="I80" i="30"/>
  <c r="H80" i="30"/>
  <c r="G80" i="30"/>
  <c r="F80" i="30"/>
  <c r="K79" i="30"/>
  <c r="I79" i="30"/>
  <c r="J79" i="30" s="1"/>
  <c r="H79" i="30"/>
  <c r="G79" i="30"/>
  <c r="F79" i="30"/>
  <c r="K78" i="30"/>
  <c r="I78" i="30"/>
  <c r="H78" i="30"/>
  <c r="G78" i="30"/>
  <c r="F78" i="30"/>
  <c r="K77" i="30"/>
  <c r="I77" i="30"/>
  <c r="H77" i="30"/>
  <c r="G77" i="30"/>
  <c r="F77" i="30"/>
  <c r="K76" i="30"/>
  <c r="I76" i="30"/>
  <c r="H76" i="30"/>
  <c r="G76" i="30"/>
  <c r="F76" i="30"/>
  <c r="K75" i="30"/>
  <c r="I75" i="30"/>
  <c r="J75" i="30" s="1"/>
  <c r="H75" i="30"/>
  <c r="G75" i="30"/>
  <c r="F75" i="30"/>
  <c r="K74" i="30"/>
  <c r="I74" i="30"/>
  <c r="H74" i="30"/>
  <c r="G74" i="30"/>
  <c r="F74" i="30"/>
  <c r="K73" i="30"/>
  <c r="I73" i="30"/>
  <c r="H73" i="30"/>
  <c r="G73" i="30"/>
  <c r="F73" i="30"/>
  <c r="K72" i="30"/>
  <c r="I72" i="30"/>
  <c r="H72" i="30"/>
  <c r="G72" i="30"/>
  <c r="F72" i="30"/>
  <c r="K71" i="30"/>
  <c r="I71" i="30"/>
  <c r="J71" i="30" s="1"/>
  <c r="H71" i="30"/>
  <c r="G71" i="30"/>
  <c r="F71" i="30"/>
  <c r="K70" i="30"/>
  <c r="I70" i="30"/>
  <c r="H70" i="30"/>
  <c r="G70" i="30"/>
  <c r="F70" i="30"/>
  <c r="K69" i="30"/>
  <c r="I69" i="30"/>
  <c r="H69" i="30"/>
  <c r="G69" i="30"/>
  <c r="F69" i="30"/>
  <c r="K68" i="30"/>
  <c r="I68" i="30"/>
  <c r="H68" i="30"/>
  <c r="G68" i="30"/>
  <c r="F68" i="30"/>
  <c r="K67" i="30"/>
  <c r="I67" i="30"/>
  <c r="J67" i="30" s="1"/>
  <c r="H67" i="30"/>
  <c r="G67" i="30"/>
  <c r="F67" i="30"/>
  <c r="K66" i="30"/>
  <c r="I66" i="30"/>
  <c r="J66" i="30" s="1"/>
  <c r="H66" i="30"/>
  <c r="G66" i="30"/>
  <c r="F66" i="30"/>
  <c r="K65" i="30"/>
  <c r="I65" i="30"/>
  <c r="H65" i="30"/>
  <c r="G65" i="30"/>
  <c r="F65" i="30"/>
  <c r="K64" i="30"/>
  <c r="I64" i="30"/>
  <c r="H64" i="30"/>
  <c r="G64" i="30"/>
  <c r="F64" i="30"/>
  <c r="K63" i="30"/>
  <c r="I63" i="30"/>
  <c r="J63" i="30" s="1"/>
  <c r="H63" i="30"/>
  <c r="G63" i="30"/>
  <c r="F63" i="30"/>
  <c r="K62" i="30"/>
  <c r="J62" i="30"/>
  <c r="I62" i="30"/>
  <c r="H62" i="30"/>
  <c r="G62" i="30"/>
  <c r="F62" i="30"/>
  <c r="K61" i="30"/>
  <c r="I61" i="30"/>
  <c r="J61" i="30" s="1"/>
  <c r="H61" i="30"/>
  <c r="G61" i="30"/>
  <c r="F61" i="30"/>
  <c r="K60" i="30"/>
  <c r="I60" i="30"/>
  <c r="J60" i="30" s="1"/>
  <c r="H60" i="30"/>
  <c r="G60" i="30"/>
  <c r="F60" i="30"/>
  <c r="K59" i="30"/>
  <c r="I59" i="30"/>
  <c r="J59" i="30" s="1"/>
  <c r="H59" i="30"/>
  <c r="G59" i="30"/>
  <c r="F59" i="30"/>
  <c r="K58" i="30"/>
  <c r="I58" i="30"/>
  <c r="J58" i="30" s="1"/>
  <c r="H58" i="30"/>
  <c r="G58" i="30"/>
  <c r="F58" i="30"/>
  <c r="K57" i="30"/>
  <c r="I57" i="30"/>
  <c r="J57" i="30" s="1"/>
  <c r="H57" i="30"/>
  <c r="G57" i="30"/>
  <c r="F57" i="30"/>
  <c r="K56" i="30"/>
  <c r="I56" i="30"/>
  <c r="J56" i="30" s="1"/>
  <c r="H56" i="30"/>
  <c r="G56" i="30"/>
  <c r="F56" i="30"/>
  <c r="K55" i="30"/>
  <c r="J55" i="30"/>
  <c r="I55" i="30"/>
  <c r="H55" i="30"/>
  <c r="G55" i="30"/>
  <c r="F55" i="30"/>
  <c r="K54" i="30"/>
  <c r="I54" i="30"/>
  <c r="J54" i="30" s="1"/>
  <c r="H54" i="30"/>
  <c r="G54" i="30"/>
  <c r="F54" i="30"/>
  <c r="K53" i="30"/>
  <c r="I53" i="30"/>
  <c r="J53" i="30" s="1"/>
  <c r="H53" i="30"/>
  <c r="G53" i="30"/>
  <c r="F53" i="30"/>
  <c r="K52" i="30"/>
  <c r="I52" i="30"/>
  <c r="J52" i="30" s="1"/>
  <c r="H52" i="30"/>
  <c r="G52" i="30"/>
  <c r="F52" i="30"/>
  <c r="K51" i="30"/>
  <c r="J51" i="30"/>
  <c r="I51" i="30"/>
  <c r="H51" i="30"/>
  <c r="G51" i="30"/>
  <c r="F51" i="30"/>
  <c r="K50" i="30"/>
  <c r="I50" i="30"/>
  <c r="J50" i="30" s="1"/>
  <c r="H50" i="30"/>
  <c r="G50" i="30"/>
  <c r="F50" i="30"/>
  <c r="K49" i="30"/>
  <c r="I49" i="30"/>
  <c r="J49" i="30" s="1"/>
  <c r="H49" i="30"/>
  <c r="G49" i="30"/>
  <c r="F49" i="30"/>
  <c r="K48" i="30"/>
  <c r="I48" i="30"/>
  <c r="J48" i="30" s="1"/>
  <c r="H48" i="30"/>
  <c r="G48" i="30"/>
  <c r="F48" i="30"/>
  <c r="K47" i="30"/>
  <c r="J47" i="30"/>
  <c r="I47" i="30"/>
  <c r="H47" i="30"/>
  <c r="G47" i="30"/>
  <c r="F47" i="30"/>
  <c r="K46" i="30"/>
  <c r="I46" i="30"/>
  <c r="J46" i="30" s="1"/>
  <c r="H46" i="30"/>
  <c r="G46" i="30"/>
  <c r="F46" i="30"/>
  <c r="K45" i="30"/>
  <c r="I45" i="30"/>
  <c r="J45" i="30" s="1"/>
  <c r="H45" i="30"/>
  <c r="G45" i="30"/>
  <c r="F45" i="30"/>
  <c r="K44" i="30"/>
  <c r="I44" i="30"/>
  <c r="J44" i="30" s="1"/>
  <c r="H44" i="30"/>
  <c r="G44" i="30"/>
  <c r="F44" i="30"/>
  <c r="K43" i="30"/>
  <c r="J43" i="30"/>
  <c r="I43" i="30"/>
  <c r="H43" i="30"/>
  <c r="G43" i="30"/>
  <c r="F43" i="30"/>
  <c r="K42" i="30"/>
  <c r="I42" i="30"/>
  <c r="J42" i="30" s="1"/>
  <c r="H42" i="30"/>
  <c r="G42" i="30"/>
  <c r="F42" i="30"/>
  <c r="K41" i="30"/>
  <c r="I41" i="30"/>
  <c r="J41" i="30" s="1"/>
  <c r="H41" i="30"/>
  <c r="G41" i="30"/>
  <c r="F41" i="30"/>
  <c r="K40" i="30"/>
  <c r="I40" i="30"/>
  <c r="J40" i="30" s="1"/>
  <c r="H40" i="30"/>
  <c r="G40" i="30"/>
  <c r="F40" i="30"/>
  <c r="K39" i="30"/>
  <c r="J39" i="30"/>
  <c r="I39" i="30"/>
  <c r="H39" i="30"/>
  <c r="G39" i="30"/>
  <c r="F39" i="30"/>
  <c r="K38" i="30"/>
  <c r="I38" i="30"/>
  <c r="J38" i="30" s="1"/>
  <c r="H38" i="30"/>
  <c r="G38" i="30"/>
  <c r="F38" i="30"/>
  <c r="K37" i="30"/>
  <c r="I37" i="30"/>
  <c r="J37" i="30" s="1"/>
  <c r="H37" i="30"/>
  <c r="G37" i="30"/>
  <c r="F37" i="30"/>
  <c r="K36" i="30"/>
  <c r="I36" i="30"/>
  <c r="J36" i="30" s="1"/>
  <c r="H36" i="30"/>
  <c r="G36" i="30"/>
  <c r="F36" i="30"/>
  <c r="K35" i="30"/>
  <c r="J35" i="30"/>
  <c r="I35" i="30"/>
  <c r="H35" i="30"/>
  <c r="G35" i="30"/>
  <c r="F35" i="30"/>
  <c r="K34" i="30"/>
  <c r="I34" i="30"/>
  <c r="J34" i="30" s="1"/>
  <c r="H34" i="30"/>
  <c r="G34" i="30"/>
  <c r="F34" i="30"/>
  <c r="K33" i="30"/>
  <c r="I33" i="30"/>
  <c r="J33" i="30" s="1"/>
  <c r="H33" i="30"/>
  <c r="G33" i="30"/>
  <c r="F33" i="30"/>
  <c r="K32" i="30"/>
  <c r="I32" i="30"/>
  <c r="J32" i="30" s="1"/>
  <c r="H32" i="30"/>
  <c r="G32" i="30"/>
  <c r="F32" i="30"/>
  <c r="K31" i="30"/>
  <c r="I31" i="30"/>
  <c r="J31" i="30" s="1"/>
  <c r="H31" i="30"/>
  <c r="G31" i="30"/>
  <c r="F31" i="30"/>
  <c r="K30" i="30"/>
  <c r="I30" i="30"/>
  <c r="J30" i="30" s="1"/>
  <c r="H30" i="30"/>
  <c r="G30" i="30"/>
  <c r="F30" i="30"/>
  <c r="K29" i="30"/>
  <c r="I29" i="30"/>
  <c r="J29" i="30" s="1"/>
  <c r="H29" i="30"/>
  <c r="G29" i="30"/>
  <c r="F29" i="30"/>
  <c r="K28" i="30"/>
  <c r="I28" i="30"/>
  <c r="J28" i="30" s="1"/>
  <c r="H28" i="30"/>
  <c r="G28" i="30"/>
  <c r="F28" i="30"/>
  <c r="K27" i="30"/>
  <c r="I27" i="30"/>
  <c r="J27" i="30" s="1"/>
  <c r="H27" i="30"/>
  <c r="G27" i="30"/>
  <c r="F27" i="30"/>
  <c r="K26" i="30"/>
  <c r="I26" i="30"/>
  <c r="J26" i="30" s="1"/>
  <c r="H26" i="30"/>
  <c r="G26" i="30"/>
  <c r="F26" i="30"/>
  <c r="K25" i="30"/>
  <c r="I25" i="30"/>
  <c r="J25" i="30" s="1"/>
  <c r="H25" i="30"/>
  <c r="G25" i="30"/>
  <c r="F25" i="30"/>
  <c r="K24" i="30"/>
  <c r="I24" i="30"/>
  <c r="J24" i="30" s="1"/>
  <c r="H24" i="30"/>
  <c r="G24" i="30"/>
  <c r="F24" i="30"/>
  <c r="K23" i="30"/>
  <c r="I23" i="30"/>
  <c r="J23" i="30" s="1"/>
  <c r="H23" i="30"/>
  <c r="G23" i="30"/>
  <c r="F23" i="30"/>
  <c r="K22" i="30"/>
  <c r="I22" i="30"/>
  <c r="J22" i="30" s="1"/>
  <c r="H22" i="30"/>
  <c r="G22" i="30"/>
  <c r="F22" i="30"/>
  <c r="K21" i="30"/>
  <c r="I21" i="30"/>
  <c r="J21" i="30" s="1"/>
  <c r="H21" i="30"/>
  <c r="G21" i="30"/>
  <c r="F21" i="30"/>
  <c r="K20" i="30"/>
  <c r="I20" i="30"/>
  <c r="J20" i="30" s="1"/>
  <c r="H20" i="30"/>
  <c r="G20" i="30"/>
  <c r="F20" i="30"/>
  <c r="K19" i="30"/>
  <c r="I19" i="30"/>
  <c r="J19" i="30" s="1"/>
  <c r="H19" i="30"/>
  <c r="G19" i="30"/>
  <c r="F19" i="30"/>
  <c r="K18" i="30"/>
  <c r="I18" i="30"/>
  <c r="J18" i="30" s="1"/>
  <c r="H18" i="30"/>
  <c r="G18" i="30"/>
  <c r="F18" i="30"/>
  <c r="K17" i="30"/>
  <c r="I17" i="30"/>
  <c r="J17" i="30" s="1"/>
  <c r="H17" i="30"/>
  <c r="G17" i="30"/>
  <c r="F17" i="30"/>
  <c r="K16" i="30"/>
  <c r="I16" i="30"/>
  <c r="J16" i="30" s="1"/>
  <c r="H16" i="30"/>
  <c r="G16" i="30"/>
  <c r="F16" i="30"/>
  <c r="K15" i="30"/>
  <c r="J15" i="30"/>
  <c r="I15" i="30"/>
  <c r="H15" i="30"/>
  <c r="G15" i="30"/>
  <c r="F15" i="30"/>
  <c r="K14" i="30"/>
  <c r="I14" i="30"/>
  <c r="J14" i="30" s="1"/>
  <c r="H14" i="30"/>
  <c r="G14" i="30"/>
  <c r="F14" i="30"/>
  <c r="K13" i="30"/>
  <c r="I13" i="30"/>
  <c r="J13" i="30" s="1"/>
  <c r="H13" i="30"/>
  <c r="G13" i="30"/>
  <c r="F13" i="30"/>
  <c r="K12" i="30"/>
  <c r="I12" i="30"/>
  <c r="J12" i="30" s="1"/>
  <c r="H12" i="30"/>
  <c r="G12" i="30"/>
  <c r="F12" i="30"/>
  <c r="K11" i="30"/>
  <c r="J11" i="30"/>
  <c r="I11" i="30"/>
  <c r="H11" i="30"/>
  <c r="G11" i="30"/>
  <c r="F11" i="30"/>
  <c r="K10" i="30"/>
  <c r="I10" i="30"/>
  <c r="J10" i="30" s="1"/>
  <c r="H10" i="30"/>
  <c r="G10" i="30"/>
  <c r="F10" i="30"/>
  <c r="K9" i="30"/>
  <c r="I9" i="30"/>
  <c r="J9" i="30" s="1"/>
  <c r="H9" i="30"/>
  <c r="G9" i="30"/>
  <c r="F9" i="30"/>
  <c r="K8" i="30"/>
  <c r="I8" i="30"/>
  <c r="J8" i="30" s="1"/>
  <c r="H8" i="30"/>
  <c r="G8" i="30"/>
  <c r="F8" i="30"/>
  <c r="K7" i="30"/>
  <c r="J7" i="30"/>
  <c r="I7" i="30"/>
  <c r="H7" i="30"/>
  <c r="G7" i="30"/>
  <c r="F7" i="30"/>
  <c r="K6" i="30"/>
  <c r="I6" i="30"/>
  <c r="J6" i="30" s="1"/>
  <c r="H6" i="30"/>
  <c r="G6" i="30"/>
  <c r="F6" i="30"/>
  <c r="K5" i="30"/>
  <c r="I5" i="30"/>
  <c r="J5" i="30" s="1"/>
  <c r="H5" i="30"/>
  <c r="G5" i="30"/>
  <c r="F5" i="30"/>
  <c r="K4" i="30"/>
  <c r="I4" i="30"/>
  <c r="J4" i="30" s="1"/>
  <c r="H4" i="30"/>
  <c r="G4" i="30"/>
  <c r="F4" i="30"/>
  <c r="K3" i="30"/>
  <c r="J3" i="30"/>
  <c r="I3" i="30"/>
  <c r="H3" i="30"/>
  <c r="G3" i="30"/>
  <c r="F3" i="30"/>
  <c r="K2" i="30"/>
  <c r="I2" i="30"/>
  <c r="J2" i="30" s="1"/>
  <c r="H2" i="30"/>
  <c r="G2" i="30"/>
  <c r="F2" i="30"/>
  <c r="J70" i="30" l="1"/>
  <c r="J74" i="30"/>
  <c r="J78" i="30"/>
  <c r="J82" i="30"/>
  <c r="J65" i="30"/>
  <c r="J69" i="30"/>
  <c r="J73" i="30"/>
  <c r="J77" i="30"/>
  <c r="J81" i="30"/>
  <c r="J64" i="30"/>
  <c r="J68" i="30"/>
  <c r="J72" i="30"/>
  <c r="J76" i="30"/>
  <c r="J80" i="30"/>
  <c r="I84" i="27" l="1"/>
  <c r="G84" i="27"/>
  <c r="E83" i="27"/>
  <c r="E84" i="27"/>
  <c r="C83" i="27"/>
  <c r="C84" i="27"/>
  <c r="E11" i="29" l="1"/>
  <c r="G83" i="29" l="1"/>
  <c r="F83" i="29"/>
  <c r="E83" i="29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2" i="29"/>
  <c r="F3" i="29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2" i="29"/>
  <c r="E3" i="29"/>
  <c r="E4" i="29"/>
  <c r="E5" i="29"/>
  <c r="E6" i="29"/>
  <c r="E7" i="29"/>
  <c r="E8" i="29"/>
  <c r="E9" i="29"/>
  <c r="E10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2" i="29"/>
  <c r="G89" i="28"/>
  <c r="G90" i="28"/>
  <c r="F90" i="28"/>
  <c r="E90" i="28"/>
  <c r="G3" i="28"/>
  <c r="G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2" i="28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2" i="28"/>
  <c r="E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2" i="28"/>
  <c r="I83" i="27" l="1"/>
  <c r="G83" i="27"/>
  <c r="J2" i="26" l="1"/>
  <c r="I82" i="27" l="1"/>
  <c r="G82" i="27"/>
  <c r="E82" i="27"/>
  <c r="C82" i="27"/>
  <c r="I81" i="27" l="1"/>
  <c r="G81" i="27"/>
  <c r="E81" i="27"/>
  <c r="C81" i="27"/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I80" i="27"/>
  <c r="G80" i="27"/>
  <c r="E80" i="27"/>
  <c r="C80" i="27"/>
  <c r="C79" i="27"/>
  <c r="I79" i="27" l="1"/>
  <c r="G79" i="27"/>
  <c r="E79" i="27"/>
  <c r="I78" i="27"/>
  <c r="G78" i="27"/>
  <c r="E78" i="27"/>
  <c r="H83" i="9" l="1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7" i="9"/>
  <c r="G7" i="9"/>
  <c r="F7" i="9"/>
  <c r="E7" i="9"/>
  <c r="H6" i="9"/>
  <c r="G6" i="9"/>
  <c r="F6" i="9"/>
  <c r="E6" i="9"/>
  <c r="H5" i="9"/>
  <c r="G5" i="9"/>
  <c r="F5" i="9"/>
  <c r="E5" i="9"/>
  <c r="H4" i="9"/>
  <c r="G4" i="9"/>
  <c r="F4" i="9"/>
  <c r="E4" i="9"/>
  <c r="H3" i="9"/>
  <c r="G3" i="9"/>
  <c r="F3" i="9"/>
  <c r="E3" i="9"/>
  <c r="H2" i="9"/>
  <c r="G2" i="9"/>
  <c r="F2" i="9"/>
  <c r="E2" i="9"/>
  <c r="H83" i="8"/>
  <c r="G83" i="8"/>
  <c r="F83" i="8"/>
  <c r="E83" i="8"/>
  <c r="H82" i="8"/>
  <c r="G82" i="8"/>
  <c r="F82" i="8"/>
  <c r="E82" i="8"/>
  <c r="H81" i="8"/>
  <c r="G81" i="8"/>
  <c r="F81" i="8"/>
  <c r="E81" i="8"/>
  <c r="H80" i="8"/>
  <c r="G80" i="8"/>
  <c r="F80" i="8"/>
  <c r="E80" i="8"/>
  <c r="H79" i="8"/>
  <c r="G79" i="8"/>
  <c r="F79" i="8"/>
  <c r="E79" i="8"/>
  <c r="H78" i="8"/>
  <c r="G78" i="8"/>
  <c r="F78" i="8"/>
  <c r="E78" i="8"/>
  <c r="H77" i="8"/>
  <c r="G77" i="8"/>
  <c r="F77" i="8"/>
  <c r="E77" i="8"/>
  <c r="H76" i="8"/>
  <c r="G76" i="8"/>
  <c r="F76" i="8"/>
  <c r="E76" i="8"/>
  <c r="H75" i="8"/>
  <c r="G75" i="8"/>
  <c r="F75" i="8"/>
  <c r="E75" i="8"/>
  <c r="H74" i="8"/>
  <c r="G74" i="8"/>
  <c r="F74" i="8"/>
  <c r="E74" i="8"/>
  <c r="H73" i="8"/>
  <c r="G73" i="8"/>
  <c r="F73" i="8"/>
  <c r="E73" i="8"/>
  <c r="H72" i="8"/>
  <c r="G72" i="8"/>
  <c r="F72" i="8"/>
  <c r="E72" i="8"/>
  <c r="H71" i="8"/>
  <c r="G71" i="8"/>
  <c r="F71" i="8"/>
  <c r="E71" i="8"/>
  <c r="H70" i="8"/>
  <c r="G70" i="8"/>
  <c r="F70" i="8"/>
  <c r="E70" i="8"/>
  <c r="H69" i="8"/>
  <c r="G69" i="8"/>
  <c r="F69" i="8"/>
  <c r="E69" i="8"/>
  <c r="H68" i="8"/>
  <c r="G68" i="8"/>
  <c r="F68" i="8"/>
  <c r="E68" i="8"/>
  <c r="H67" i="8"/>
  <c r="G67" i="8"/>
  <c r="F67" i="8"/>
  <c r="E67" i="8"/>
  <c r="H66" i="8"/>
  <c r="G66" i="8"/>
  <c r="F66" i="8"/>
  <c r="E66" i="8"/>
  <c r="H65" i="8"/>
  <c r="G65" i="8"/>
  <c r="F65" i="8"/>
  <c r="E65" i="8"/>
  <c r="H64" i="8"/>
  <c r="G64" i="8"/>
  <c r="F64" i="8"/>
  <c r="E64" i="8"/>
  <c r="H63" i="8"/>
  <c r="G63" i="8"/>
  <c r="F63" i="8"/>
  <c r="E63" i="8"/>
  <c r="H62" i="8"/>
  <c r="G62" i="8"/>
  <c r="F62" i="8"/>
  <c r="E62" i="8"/>
  <c r="H61" i="8"/>
  <c r="G61" i="8"/>
  <c r="F61" i="8"/>
  <c r="E61" i="8"/>
  <c r="H60" i="8"/>
  <c r="G60" i="8"/>
  <c r="F60" i="8"/>
  <c r="E60" i="8"/>
  <c r="H59" i="8"/>
  <c r="G59" i="8"/>
  <c r="F59" i="8"/>
  <c r="E59" i="8"/>
  <c r="H58" i="8"/>
  <c r="G58" i="8"/>
  <c r="F58" i="8"/>
  <c r="E58" i="8"/>
  <c r="H57" i="8"/>
  <c r="G57" i="8"/>
  <c r="F57" i="8"/>
  <c r="E57" i="8"/>
  <c r="H56" i="8"/>
  <c r="G56" i="8"/>
  <c r="F56" i="8"/>
  <c r="E56" i="8"/>
  <c r="H55" i="8"/>
  <c r="G55" i="8"/>
  <c r="F55" i="8"/>
  <c r="E55" i="8"/>
  <c r="H54" i="8"/>
  <c r="G54" i="8"/>
  <c r="F54" i="8"/>
  <c r="E54" i="8"/>
  <c r="H53" i="8"/>
  <c r="G53" i="8"/>
  <c r="F53" i="8"/>
  <c r="E53" i="8"/>
  <c r="H52" i="8"/>
  <c r="G52" i="8"/>
  <c r="F52" i="8"/>
  <c r="E52" i="8"/>
  <c r="H51" i="8"/>
  <c r="G51" i="8"/>
  <c r="F51" i="8"/>
  <c r="E51" i="8"/>
  <c r="H50" i="8"/>
  <c r="G50" i="8"/>
  <c r="F50" i="8"/>
  <c r="E50" i="8"/>
  <c r="H49" i="8"/>
  <c r="G49" i="8"/>
  <c r="F49" i="8"/>
  <c r="E49" i="8"/>
  <c r="H48" i="8"/>
  <c r="G48" i="8"/>
  <c r="F48" i="8"/>
  <c r="E48" i="8"/>
  <c r="H47" i="8"/>
  <c r="G47" i="8"/>
  <c r="F47" i="8"/>
  <c r="E47" i="8"/>
  <c r="H46" i="8"/>
  <c r="G46" i="8"/>
  <c r="F46" i="8"/>
  <c r="E46" i="8"/>
  <c r="H45" i="8"/>
  <c r="G45" i="8"/>
  <c r="F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H41" i="8"/>
  <c r="G41" i="8"/>
  <c r="F41" i="8"/>
  <c r="E41" i="8"/>
  <c r="H40" i="8"/>
  <c r="G40" i="8"/>
  <c r="F40" i="8"/>
  <c r="E40" i="8"/>
  <c r="H39" i="8"/>
  <c r="G39" i="8"/>
  <c r="F39" i="8"/>
  <c r="E39" i="8"/>
  <c r="H38" i="8"/>
  <c r="G38" i="8"/>
  <c r="F38" i="8"/>
  <c r="E38" i="8"/>
  <c r="H37" i="8"/>
  <c r="G37" i="8"/>
  <c r="F37" i="8"/>
  <c r="E37" i="8"/>
  <c r="H36" i="8"/>
  <c r="G36" i="8"/>
  <c r="F36" i="8"/>
  <c r="E36" i="8"/>
  <c r="H35" i="8"/>
  <c r="G35" i="8"/>
  <c r="F35" i="8"/>
  <c r="E35" i="8"/>
  <c r="H34" i="8"/>
  <c r="G34" i="8"/>
  <c r="F34" i="8"/>
  <c r="E34" i="8"/>
  <c r="H33" i="8"/>
  <c r="G33" i="8"/>
  <c r="F33" i="8"/>
  <c r="E33" i="8"/>
  <c r="H32" i="8"/>
  <c r="G32" i="8"/>
  <c r="F32" i="8"/>
  <c r="E32" i="8"/>
  <c r="H31" i="8"/>
  <c r="G31" i="8"/>
  <c r="F31" i="8"/>
  <c r="E31" i="8"/>
  <c r="H30" i="8"/>
  <c r="G30" i="8"/>
  <c r="F30" i="8"/>
  <c r="E30" i="8"/>
  <c r="H29" i="8"/>
  <c r="G29" i="8"/>
  <c r="F29" i="8"/>
  <c r="E29" i="8"/>
  <c r="H28" i="8"/>
  <c r="G28" i="8"/>
  <c r="F28" i="8"/>
  <c r="E28" i="8"/>
  <c r="H27" i="8"/>
  <c r="G27" i="8"/>
  <c r="F27" i="8"/>
  <c r="E27" i="8"/>
  <c r="H26" i="8"/>
  <c r="G26" i="8"/>
  <c r="F26" i="8"/>
  <c r="E26" i="8"/>
  <c r="H25" i="8"/>
  <c r="G25" i="8"/>
  <c r="F25" i="8"/>
  <c r="E25" i="8"/>
  <c r="H24" i="8"/>
  <c r="G24" i="8"/>
  <c r="F24" i="8"/>
  <c r="E24" i="8"/>
  <c r="H23" i="8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F16" i="8"/>
  <c r="E16" i="8"/>
  <c r="H15" i="8"/>
  <c r="G15" i="8"/>
  <c r="F15" i="8"/>
  <c r="E15" i="8"/>
  <c r="H14" i="8"/>
  <c r="G14" i="8"/>
  <c r="F14" i="8"/>
  <c r="E14" i="8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" i="8"/>
  <c r="G4" i="8"/>
  <c r="F4" i="8"/>
  <c r="E4" i="8"/>
  <c r="H3" i="8"/>
  <c r="G3" i="8"/>
  <c r="F3" i="8"/>
  <c r="E3" i="8"/>
  <c r="H2" i="8"/>
  <c r="G2" i="8"/>
  <c r="F2" i="8"/>
  <c r="E2" i="8"/>
  <c r="J26" i="23"/>
  <c r="H26" i="23"/>
  <c r="I26" i="23" s="1"/>
  <c r="G26" i="23"/>
  <c r="F26" i="23"/>
  <c r="J25" i="23"/>
  <c r="H25" i="23"/>
  <c r="I25" i="23" s="1"/>
  <c r="G25" i="23"/>
  <c r="F25" i="23"/>
  <c r="J24" i="23"/>
  <c r="H24" i="23"/>
  <c r="I24" i="23" s="1"/>
  <c r="G24" i="23"/>
  <c r="F24" i="23"/>
  <c r="J23" i="23"/>
  <c r="H23" i="23"/>
  <c r="I23" i="23" s="1"/>
  <c r="G23" i="23"/>
  <c r="F23" i="23"/>
  <c r="J22" i="23"/>
  <c r="H22" i="23"/>
  <c r="I22" i="23" s="1"/>
  <c r="G22" i="23"/>
  <c r="F22" i="23"/>
  <c r="J21" i="23"/>
  <c r="H21" i="23"/>
  <c r="I21" i="23" s="1"/>
  <c r="G21" i="23"/>
  <c r="F21" i="23"/>
  <c r="J20" i="23"/>
  <c r="H20" i="23"/>
  <c r="I20" i="23" s="1"/>
  <c r="G20" i="23"/>
  <c r="F20" i="23"/>
  <c r="J19" i="23"/>
  <c r="H19" i="23"/>
  <c r="G19" i="23"/>
  <c r="F19" i="23"/>
  <c r="J18" i="23"/>
  <c r="H18" i="23"/>
  <c r="G18" i="23"/>
  <c r="F18" i="23"/>
  <c r="J17" i="23"/>
  <c r="H17" i="23"/>
  <c r="I17" i="23" s="1"/>
  <c r="G17" i="23"/>
  <c r="F17" i="23"/>
  <c r="J16" i="23"/>
  <c r="H16" i="23"/>
  <c r="I16" i="23" s="1"/>
  <c r="G16" i="23"/>
  <c r="F16" i="23"/>
  <c r="J15" i="23"/>
  <c r="H15" i="23"/>
  <c r="I15" i="23" s="1"/>
  <c r="G15" i="23"/>
  <c r="F15" i="23"/>
  <c r="J14" i="23"/>
  <c r="H14" i="23"/>
  <c r="I14" i="23" s="1"/>
  <c r="G14" i="23"/>
  <c r="F14" i="23"/>
  <c r="J13" i="23"/>
  <c r="H13" i="23"/>
  <c r="I13" i="23" s="1"/>
  <c r="G13" i="23"/>
  <c r="F13" i="23"/>
  <c r="J12" i="23"/>
  <c r="H12" i="23"/>
  <c r="I12" i="23" s="1"/>
  <c r="G12" i="23"/>
  <c r="F12" i="23"/>
  <c r="J11" i="23"/>
  <c r="H11" i="23"/>
  <c r="I11" i="23" s="1"/>
  <c r="G11" i="23"/>
  <c r="F11" i="23"/>
  <c r="J10" i="23"/>
  <c r="H10" i="23"/>
  <c r="I10" i="23" s="1"/>
  <c r="G10" i="23"/>
  <c r="F10" i="23"/>
  <c r="J9" i="23"/>
  <c r="H9" i="23"/>
  <c r="I9" i="23" s="1"/>
  <c r="G9" i="23"/>
  <c r="F9" i="23"/>
  <c r="J8" i="23"/>
  <c r="H8" i="23"/>
  <c r="I8" i="23" s="1"/>
  <c r="G8" i="23"/>
  <c r="F8" i="23"/>
  <c r="J7" i="23"/>
  <c r="H7" i="23"/>
  <c r="I7" i="23" s="1"/>
  <c r="G7" i="23"/>
  <c r="F7" i="23"/>
  <c r="J6" i="23"/>
  <c r="H6" i="23"/>
  <c r="G6" i="23"/>
  <c r="F6" i="23"/>
  <c r="J5" i="23"/>
  <c r="H5" i="23"/>
  <c r="G5" i="23"/>
  <c r="F5" i="23"/>
  <c r="J4" i="23"/>
  <c r="H4" i="23"/>
  <c r="G4" i="23"/>
  <c r="F4" i="23"/>
  <c r="J3" i="23"/>
  <c r="H3" i="23"/>
  <c r="G3" i="23"/>
  <c r="F3" i="23"/>
  <c r="J2" i="23"/>
  <c r="H2" i="23"/>
  <c r="G2" i="23"/>
  <c r="F2" i="23"/>
  <c r="J90" i="5"/>
  <c r="H90" i="5"/>
  <c r="G90" i="5"/>
  <c r="F90" i="5"/>
  <c r="J89" i="5"/>
  <c r="H89" i="5"/>
  <c r="I89" i="5" s="1"/>
  <c r="G89" i="5"/>
  <c r="F89" i="5"/>
  <c r="J88" i="5"/>
  <c r="H88" i="5"/>
  <c r="G88" i="5"/>
  <c r="F88" i="5"/>
  <c r="J87" i="5"/>
  <c r="H87" i="5"/>
  <c r="G87" i="5"/>
  <c r="F87" i="5"/>
  <c r="J86" i="5"/>
  <c r="H86" i="5"/>
  <c r="G86" i="5"/>
  <c r="F86" i="5"/>
  <c r="J85" i="5"/>
  <c r="H85" i="5"/>
  <c r="I85" i="5" s="1"/>
  <c r="G85" i="5"/>
  <c r="F85" i="5"/>
  <c r="J84" i="5"/>
  <c r="H84" i="5"/>
  <c r="I84" i="5" s="1"/>
  <c r="G84" i="5"/>
  <c r="F84" i="5"/>
  <c r="J83" i="5"/>
  <c r="H83" i="5"/>
  <c r="G83" i="5"/>
  <c r="F83" i="5"/>
  <c r="J82" i="5"/>
  <c r="H82" i="5"/>
  <c r="I82" i="5" s="1"/>
  <c r="G82" i="5"/>
  <c r="F82" i="5"/>
  <c r="J81" i="5"/>
  <c r="H81" i="5"/>
  <c r="I81" i="5" s="1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I77" i="5" s="1"/>
  <c r="G77" i="5"/>
  <c r="F77" i="5"/>
  <c r="J76" i="5"/>
  <c r="H76" i="5"/>
  <c r="I76" i="5" s="1"/>
  <c r="G76" i="5"/>
  <c r="F76" i="5"/>
  <c r="J75" i="5"/>
  <c r="H75" i="5"/>
  <c r="G75" i="5"/>
  <c r="F75" i="5"/>
  <c r="J74" i="5"/>
  <c r="H74" i="5"/>
  <c r="I74" i="5" s="1"/>
  <c r="G74" i="5"/>
  <c r="F74" i="5"/>
  <c r="J73" i="5"/>
  <c r="H73" i="5"/>
  <c r="I73" i="5" s="1"/>
  <c r="G73" i="5"/>
  <c r="F73" i="5"/>
  <c r="J72" i="5"/>
  <c r="H72" i="5"/>
  <c r="I72" i="5" s="1"/>
  <c r="G72" i="5"/>
  <c r="F72" i="5"/>
  <c r="J71" i="5"/>
  <c r="H71" i="5"/>
  <c r="G71" i="5"/>
  <c r="F71" i="5"/>
  <c r="J70" i="5"/>
  <c r="H70" i="5"/>
  <c r="G70" i="5"/>
  <c r="F70" i="5"/>
  <c r="J69" i="5"/>
  <c r="H69" i="5"/>
  <c r="I69" i="5" s="1"/>
  <c r="G69" i="5"/>
  <c r="F69" i="5"/>
  <c r="J68" i="5"/>
  <c r="H68" i="5"/>
  <c r="I68" i="5" s="1"/>
  <c r="G68" i="5"/>
  <c r="F68" i="5"/>
  <c r="J67" i="5"/>
  <c r="H67" i="5"/>
  <c r="G67" i="5"/>
  <c r="F67" i="5"/>
  <c r="J66" i="5"/>
  <c r="H66" i="5"/>
  <c r="I66" i="5" s="1"/>
  <c r="G66" i="5"/>
  <c r="F66" i="5"/>
  <c r="J65" i="5"/>
  <c r="H65" i="5"/>
  <c r="I65" i="5" s="1"/>
  <c r="G65" i="5"/>
  <c r="F65" i="5"/>
  <c r="J64" i="5"/>
  <c r="H64" i="5"/>
  <c r="I64" i="5" s="1"/>
  <c r="G64" i="5"/>
  <c r="F64" i="5"/>
  <c r="J63" i="5"/>
  <c r="H63" i="5"/>
  <c r="G63" i="5"/>
  <c r="F63" i="5"/>
  <c r="J62" i="5"/>
  <c r="H62" i="5"/>
  <c r="G62" i="5"/>
  <c r="F62" i="5"/>
  <c r="J61" i="5"/>
  <c r="H61" i="5"/>
  <c r="I61" i="5" s="1"/>
  <c r="G61" i="5"/>
  <c r="F61" i="5"/>
  <c r="J60" i="5"/>
  <c r="H60" i="5"/>
  <c r="I60" i="5" s="1"/>
  <c r="G60" i="5"/>
  <c r="F60" i="5"/>
  <c r="J59" i="5"/>
  <c r="H59" i="5"/>
  <c r="G59" i="5"/>
  <c r="F59" i="5"/>
  <c r="J58" i="5"/>
  <c r="H58" i="5"/>
  <c r="I58" i="5" s="1"/>
  <c r="G58" i="5"/>
  <c r="F58" i="5"/>
  <c r="J57" i="5"/>
  <c r="H57" i="5"/>
  <c r="I57" i="5" s="1"/>
  <c r="G57" i="5"/>
  <c r="F57" i="5"/>
  <c r="J56" i="5"/>
  <c r="H56" i="5"/>
  <c r="I56" i="5" s="1"/>
  <c r="G56" i="5"/>
  <c r="F56" i="5"/>
  <c r="J55" i="5"/>
  <c r="H55" i="5"/>
  <c r="G55" i="5"/>
  <c r="F55" i="5"/>
  <c r="J54" i="5"/>
  <c r="H54" i="5"/>
  <c r="G54" i="5"/>
  <c r="F54" i="5"/>
  <c r="J53" i="5"/>
  <c r="H53" i="5"/>
  <c r="I53" i="5" s="1"/>
  <c r="G53" i="5"/>
  <c r="F53" i="5"/>
  <c r="J52" i="5"/>
  <c r="H52" i="5"/>
  <c r="I52" i="5" s="1"/>
  <c r="G52" i="5"/>
  <c r="F52" i="5"/>
  <c r="J51" i="5"/>
  <c r="H51" i="5"/>
  <c r="G51" i="5"/>
  <c r="F51" i="5"/>
  <c r="J50" i="5"/>
  <c r="H50" i="5"/>
  <c r="I50" i="5" s="1"/>
  <c r="G50" i="5"/>
  <c r="F50" i="5"/>
  <c r="J49" i="5"/>
  <c r="H49" i="5"/>
  <c r="I49" i="5" s="1"/>
  <c r="G49" i="5"/>
  <c r="F49" i="5"/>
  <c r="J48" i="5"/>
  <c r="H48" i="5"/>
  <c r="I48" i="5" s="1"/>
  <c r="G48" i="5"/>
  <c r="F48" i="5"/>
  <c r="J47" i="5"/>
  <c r="H47" i="5"/>
  <c r="G47" i="5"/>
  <c r="F47" i="5"/>
  <c r="J46" i="5"/>
  <c r="H46" i="5"/>
  <c r="G46" i="5"/>
  <c r="F46" i="5"/>
  <c r="J45" i="5"/>
  <c r="H45" i="5"/>
  <c r="I45" i="5" s="1"/>
  <c r="G45" i="5"/>
  <c r="F45" i="5"/>
  <c r="J44" i="5"/>
  <c r="H44" i="5"/>
  <c r="I44" i="5" s="1"/>
  <c r="G44" i="5"/>
  <c r="F44" i="5"/>
  <c r="J43" i="5"/>
  <c r="H43" i="5"/>
  <c r="G43" i="5"/>
  <c r="F43" i="5"/>
  <c r="J42" i="5"/>
  <c r="H42" i="5"/>
  <c r="I42" i="5" s="1"/>
  <c r="G42" i="5"/>
  <c r="F42" i="5"/>
  <c r="J41" i="5"/>
  <c r="H41" i="5"/>
  <c r="I41" i="5" s="1"/>
  <c r="G41" i="5"/>
  <c r="F41" i="5"/>
  <c r="J40" i="5"/>
  <c r="H40" i="5"/>
  <c r="I40" i="5" s="1"/>
  <c r="G40" i="5"/>
  <c r="F40" i="5"/>
  <c r="J39" i="5"/>
  <c r="H39" i="5"/>
  <c r="G39" i="5"/>
  <c r="F39" i="5"/>
  <c r="J38" i="5"/>
  <c r="H38" i="5"/>
  <c r="G38" i="5"/>
  <c r="F38" i="5"/>
  <c r="J37" i="5"/>
  <c r="H37" i="5"/>
  <c r="I37" i="5" s="1"/>
  <c r="G37" i="5"/>
  <c r="F37" i="5"/>
  <c r="J36" i="5"/>
  <c r="H36" i="5"/>
  <c r="I36" i="5" s="1"/>
  <c r="G36" i="5"/>
  <c r="F36" i="5"/>
  <c r="J35" i="5"/>
  <c r="H35" i="5"/>
  <c r="G35" i="5"/>
  <c r="F35" i="5"/>
  <c r="J34" i="5"/>
  <c r="H34" i="5"/>
  <c r="I34" i="5" s="1"/>
  <c r="G34" i="5"/>
  <c r="F34" i="5"/>
  <c r="J33" i="5"/>
  <c r="H33" i="5"/>
  <c r="I33" i="5" s="1"/>
  <c r="G33" i="5"/>
  <c r="F33" i="5"/>
  <c r="J32" i="5"/>
  <c r="H32" i="5"/>
  <c r="I32" i="5" s="1"/>
  <c r="G32" i="5"/>
  <c r="F32" i="5"/>
  <c r="J31" i="5"/>
  <c r="H31" i="5"/>
  <c r="G31" i="5"/>
  <c r="F31" i="5"/>
  <c r="J30" i="5"/>
  <c r="H30" i="5"/>
  <c r="G30" i="5"/>
  <c r="F30" i="5"/>
  <c r="J29" i="5"/>
  <c r="H29" i="5"/>
  <c r="I29" i="5" s="1"/>
  <c r="G29" i="5"/>
  <c r="F29" i="5"/>
  <c r="J28" i="5"/>
  <c r="H28" i="5"/>
  <c r="I28" i="5" s="1"/>
  <c r="G28" i="5"/>
  <c r="F28" i="5"/>
  <c r="J27" i="5"/>
  <c r="H27" i="5"/>
  <c r="G27" i="5"/>
  <c r="F27" i="5"/>
  <c r="J26" i="5"/>
  <c r="H26" i="5"/>
  <c r="I26" i="5" s="1"/>
  <c r="G26" i="5"/>
  <c r="F26" i="5"/>
  <c r="J25" i="5"/>
  <c r="H25" i="5"/>
  <c r="I25" i="5" s="1"/>
  <c r="G25" i="5"/>
  <c r="F25" i="5"/>
  <c r="J24" i="5"/>
  <c r="H24" i="5"/>
  <c r="I24" i="5" s="1"/>
  <c r="G24" i="5"/>
  <c r="F24" i="5"/>
  <c r="J23" i="5"/>
  <c r="H23" i="5"/>
  <c r="G23" i="5"/>
  <c r="F23" i="5"/>
  <c r="J22" i="5"/>
  <c r="H22" i="5"/>
  <c r="G22" i="5"/>
  <c r="F22" i="5"/>
  <c r="J21" i="5"/>
  <c r="H21" i="5"/>
  <c r="I21" i="5" s="1"/>
  <c r="G21" i="5"/>
  <c r="F21" i="5"/>
  <c r="J20" i="5"/>
  <c r="H20" i="5"/>
  <c r="I20" i="5" s="1"/>
  <c r="G20" i="5"/>
  <c r="F20" i="5"/>
  <c r="J19" i="5"/>
  <c r="H19" i="5"/>
  <c r="G19" i="5"/>
  <c r="F19" i="5"/>
  <c r="J18" i="5"/>
  <c r="H18" i="5"/>
  <c r="I18" i="5" s="1"/>
  <c r="G18" i="5"/>
  <c r="F18" i="5"/>
  <c r="J17" i="5"/>
  <c r="H17" i="5"/>
  <c r="I17" i="5" s="1"/>
  <c r="G17" i="5"/>
  <c r="F17" i="5"/>
  <c r="J16" i="5"/>
  <c r="H16" i="5"/>
  <c r="I16" i="5" s="1"/>
  <c r="G16" i="5"/>
  <c r="F16" i="5"/>
  <c r="J15" i="5"/>
  <c r="H15" i="5"/>
  <c r="G15" i="5"/>
  <c r="F15" i="5"/>
  <c r="J14" i="5"/>
  <c r="H14" i="5"/>
  <c r="G14" i="5"/>
  <c r="F14" i="5"/>
  <c r="J13" i="5"/>
  <c r="H13" i="5"/>
  <c r="I13" i="5" s="1"/>
  <c r="G13" i="5"/>
  <c r="F13" i="5"/>
  <c r="J12" i="5"/>
  <c r="H12" i="5"/>
  <c r="I12" i="5" s="1"/>
  <c r="G12" i="5"/>
  <c r="F12" i="5"/>
  <c r="J11" i="5"/>
  <c r="H11" i="5"/>
  <c r="G11" i="5"/>
  <c r="F11" i="5"/>
  <c r="J10" i="5"/>
  <c r="H10" i="5"/>
  <c r="I10" i="5" s="1"/>
  <c r="G10" i="5"/>
  <c r="F10" i="5"/>
  <c r="J9" i="5"/>
  <c r="H9" i="5"/>
  <c r="I9" i="5" s="1"/>
  <c r="G9" i="5"/>
  <c r="F9" i="5"/>
  <c r="J8" i="5"/>
  <c r="H8" i="5"/>
  <c r="I8" i="5" s="1"/>
  <c r="G8" i="5"/>
  <c r="F8" i="5"/>
  <c r="J7" i="5"/>
  <c r="H7" i="5"/>
  <c r="G7" i="5"/>
  <c r="F7" i="5"/>
  <c r="J6" i="5"/>
  <c r="H6" i="5"/>
  <c r="G6" i="5"/>
  <c r="F6" i="5"/>
  <c r="J5" i="5"/>
  <c r="H5" i="5"/>
  <c r="I5" i="5" s="1"/>
  <c r="G5" i="5"/>
  <c r="F5" i="5"/>
  <c r="J4" i="5"/>
  <c r="H4" i="5"/>
  <c r="I4" i="5" s="1"/>
  <c r="G4" i="5"/>
  <c r="F4" i="5"/>
  <c r="J3" i="5"/>
  <c r="H3" i="5"/>
  <c r="G3" i="5"/>
  <c r="F3" i="5"/>
  <c r="J2" i="5"/>
  <c r="H2" i="5"/>
  <c r="I2" i="5" s="1"/>
  <c r="G2" i="5"/>
  <c r="F2" i="5"/>
  <c r="J83" i="18"/>
  <c r="H83" i="18"/>
  <c r="G83" i="18"/>
  <c r="F83" i="18"/>
  <c r="J82" i="18"/>
  <c r="H82" i="18"/>
  <c r="I82" i="18" s="1"/>
  <c r="G82" i="18"/>
  <c r="F82" i="18"/>
  <c r="J81" i="18"/>
  <c r="H81" i="18"/>
  <c r="G81" i="18"/>
  <c r="F81" i="18"/>
  <c r="J80" i="18"/>
  <c r="H80" i="18"/>
  <c r="G80" i="18"/>
  <c r="F80" i="18"/>
  <c r="J79" i="18"/>
  <c r="H79" i="18"/>
  <c r="G79" i="18"/>
  <c r="F79" i="18"/>
  <c r="J78" i="18"/>
  <c r="H78" i="18"/>
  <c r="G78" i="18"/>
  <c r="F78" i="18"/>
  <c r="J77" i="18"/>
  <c r="H77" i="18"/>
  <c r="G77" i="18"/>
  <c r="F77" i="18"/>
  <c r="J76" i="18"/>
  <c r="H76" i="18"/>
  <c r="G76" i="18"/>
  <c r="F76" i="18"/>
  <c r="J75" i="18"/>
  <c r="H75" i="18"/>
  <c r="G75" i="18"/>
  <c r="F75" i="18"/>
  <c r="J74" i="18"/>
  <c r="H74" i="18"/>
  <c r="G74" i="18"/>
  <c r="F74" i="18"/>
  <c r="J73" i="18"/>
  <c r="H73" i="18"/>
  <c r="G73" i="18"/>
  <c r="F73" i="18"/>
  <c r="J72" i="18"/>
  <c r="H72" i="18"/>
  <c r="G72" i="18"/>
  <c r="F72" i="18"/>
  <c r="J71" i="18"/>
  <c r="H71" i="18"/>
  <c r="G71" i="18"/>
  <c r="F71" i="18"/>
  <c r="J70" i="18"/>
  <c r="H70" i="18"/>
  <c r="G70" i="18"/>
  <c r="F70" i="18"/>
  <c r="J69" i="18"/>
  <c r="H69" i="18"/>
  <c r="G69" i="18"/>
  <c r="F69" i="18"/>
  <c r="J68" i="18"/>
  <c r="H68" i="18"/>
  <c r="G68" i="18"/>
  <c r="F68" i="18"/>
  <c r="J67" i="18"/>
  <c r="H67" i="18"/>
  <c r="G67" i="18"/>
  <c r="F67" i="18"/>
  <c r="J66" i="18"/>
  <c r="H66" i="18"/>
  <c r="G66" i="18"/>
  <c r="F66" i="18"/>
  <c r="J65" i="18"/>
  <c r="H65" i="18"/>
  <c r="G65" i="18"/>
  <c r="F65" i="18"/>
  <c r="J64" i="18"/>
  <c r="H64" i="18"/>
  <c r="G64" i="18"/>
  <c r="F64" i="18"/>
  <c r="J63" i="18"/>
  <c r="H63" i="18"/>
  <c r="G63" i="18"/>
  <c r="F63" i="18"/>
  <c r="J62" i="18"/>
  <c r="H62" i="18"/>
  <c r="G62" i="18"/>
  <c r="F62" i="18"/>
  <c r="J61" i="18"/>
  <c r="H61" i="18"/>
  <c r="G61" i="18"/>
  <c r="F61" i="18"/>
  <c r="J60" i="18"/>
  <c r="H60" i="18"/>
  <c r="G60" i="18"/>
  <c r="F60" i="18"/>
  <c r="J59" i="18"/>
  <c r="H59" i="18"/>
  <c r="G59" i="18"/>
  <c r="F59" i="18"/>
  <c r="J58" i="18"/>
  <c r="H58" i="18"/>
  <c r="G58" i="18"/>
  <c r="F58" i="18"/>
  <c r="J57" i="18"/>
  <c r="H57" i="18"/>
  <c r="G57" i="18"/>
  <c r="F57" i="18"/>
  <c r="J56" i="18"/>
  <c r="H56" i="18"/>
  <c r="G56" i="18"/>
  <c r="F56" i="18"/>
  <c r="J55" i="18"/>
  <c r="H55" i="18"/>
  <c r="G55" i="18"/>
  <c r="F55" i="18"/>
  <c r="J54" i="18"/>
  <c r="H54" i="18"/>
  <c r="G54" i="18"/>
  <c r="F54" i="18"/>
  <c r="J53" i="18"/>
  <c r="H53" i="18"/>
  <c r="G53" i="18"/>
  <c r="F53" i="18"/>
  <c r="J52" i="18"/>
  <c r="H52" i="18"/>
  <c r="G52" i="18"/>
  <c r="F52" i="18"/>
  <c r="J51" i="18"/>
  <c r="H51" i="18"/>
  <c r="G51" i="18"/>
  <c r="F51" i="18"/>
  <c r="J50" i="18"/>
  <c r="H50" i="18"/>
  <c r="G50" i="18"/>
  <c r="F50" i="18"/>
  <c r="J49" i="18"/>
  <c r="H49" i="18"/>
  <c r="G49" i="18"/>
  <c r="F49" i="18"/>
  <c r="J48" i="18"/>
  <c r="H48" i="18"/>
  <c r="G48" i="18"/>
  <c r="F48" i="18"/>
  <c r="J47" i="18"/>
  <c r="H47" i="18"/>
  <c r="G47" i="18"/>
  <c r="F47" i="18"/>
  <c r="J46" i="18"/>
  <c r="H46" i="18"/>
  <c r="G46" i="18"/>
  <c r="F46" i="18"/>
  <c r="J45" i="18"/>
  <c r="H45" i="18"/>
  <c r="G45" i="18"/>
  <c r="F45" i="18"/>
  <c r="J44" i="18"/>
  <c r="H44" i="18"/>
  <c r="G44" i="18"/>
  <c r="F44" i="18"/>
  <c r="J43" i="18"/>
  <c r="H43" i="18"/>
  <c r="G43" i="18"/>
  <c r="F43" i="18"/>
  <c r="J42" i="18"/>
  <c r="H42" i="18"/>
  <c r="G42" i="18"/>
  <c r="F42" i="18"/>
  <c r="J41" i="18"/>
  <c r="H41" i="18"/>
  <c r="G41" i="18"/>
  <c r="F41" i="18"/>
  <c r="J40" i="18"/>
  <c r="H40" i="18"/>
  <c r="G40" i="18"/>
  <c r="F40" i="18"/>
  <c r="J39" i="18"/>
  <c r="H39" i="18"/>
  <c r="G39" i="18"/>
  <c r="F39" i="18"/>
  <c r="J38" i="18"/>
  <c r="H38" i="18"/>
  <c r="G38" i="18"/>
  <c r="F38" i="18"/>
  <c r="J37" i="18"/>
  <c r="H37" i="18"/>
  <c r="G37" i="18"/>
  <c r="F37" i="18"/>
  <c r="J36" i="18"/>
  <c r="H36" i="18"/>
  <c r="G36" i="18"/>
  <c r="F36" i="18"/>
  <c r="J35" i="18"/>
  <c r="H35" i="18"/>
  <c r="G35" i="18"/>
  <c r="F35" i="18"/>
  <c r="J34" i="18"/>
  <c r="H34" i="18"/>
  <c r="G34" i="18"/>
  <c r="F34" i="18"/>
  <c r="J33" i="18"/>
  <c r="H33" i="18"/>
  <c r="G33" i="18"/>
  <c r="F33" i="18"/>
  <c r="J32" i="18"/>
  <c r="H32" i="18"/>
  <c r="G32" i="18"/>
  <c r="F32" i="18"/>
  <c r="J31" i="18"/>
  <c r="H31" i="18"/>
  <c r="G31" i="18"/>
  <c r="F31" i="18"/>
  <c r="J30" i="18"/>
  <c r="H30" i="18"/>
  <c r="G30" i="18"/>
  <c r="F30" i="18"/>
  <c r="J29" i="18"/>
  <c r="H29" i="18"/>
  <c r="G29" i="18"/>
  <c r="F29" i="18"/>
  <c r="J28" i="18"/>
  <c r="H28" i="18"/>
  <c r="G28" i="18"/>
  <c r="F28" i="18"/>
  <c r="J27" i="18"/>
  <c r="H27" i="18"/>
  <c r="G27" i="18"/>
  <c r="F27" i="18"/>
  <c r="J26" i="18"/>
  <c r="H26" i="18"/>
  <c r="G26" i="18"/>
  <c r="F26" i="18"/>
  <c r="J25" i="18"/>
  <c r="H25" i="18"/>
  <c r="G25" i="18"/>
  <c r="F25" i="18"/>
  <c r="J24" i="18"/>
  <c r="H24" i="18"/>
  <c r="G24" i="18"/>
  <c r="F24" i="18"/>
  <c r="J23" i="18"/>
  <c r="H23" i="18"/>
  <c r="G23" i="18"/>
  <c r="F23" i="18"/>
  <c r="J22" i="18"/>
  <c r="H22" i="18"/>
  <c r="G22" i="18"/>
  <c r="F22" i="18"/>
  <c r="J21" i="18"/>
  <c r="H21" i="18"/>
  <c r="G21" i="18"/>
  <c r="F21" i="18"/>
  <c r="J20" i="18"/>
  <c r="H20" i="18"/>
  <c r="G20" i="18"/>
  <c r="F20" i="18"/>
  <c r="J19" i="18"/>
  <c r="H19" i="18"/>
  <c r="G19" i="18"/>
  <c r="F19" i="18"/>
  <c r="J18" i="18"/>
  <c r="H18" i="18"/>
  <c r="G18" i="18"/>
  <c r="F18" i="18"/>
  <c r="J17" i="18"/>
  <c r="H17" i="18"/>
  <c r="G17" i="18"/>
  <c r="F17" i="18"/>
  <c r="J16" i="18"/>
  <c r="H16" i="18"/>
  <c r="G16" i="18"/>
  <c r="F16" i="18"/>
  <c r="J15" i="18"/>
  <c r="H15" i="18"/>
  <c r="G15" i="18"/>
  <c r="F15" i="18"/>
  <c r="J14" i="18"/>
  <c r="H14" i="18"/>
  <c r="G14" i="18"/>
  <c r="F14" i="18"/>
  <c r="J13" i="18"/>
  <c r="H13" i="18"/>
  <c r="G13" i="18"/>
  <c r="F13" i="18"/>
  <c r="J12" i="18"/>
  <c r="H12" i="18"/>
  <c r="G12" i="18"/>
  <c r="F12" i="18"/>
  <c r="J11" i="18"/>
  <c r="H11" i="18"/>
  <c r="G11" i="18"/>
  <c r="F11" i="18"/>
  <c r="J10" i="18"/>
  <c r="H10" i="18"/>
  <c r="G10" i="18"/>
  <c r="F10" i="18"/>
  <c r="J9" i="18"/>
  <c r="H9" i="18"/>
  <c r="G9" i="18"/>
  <c r="F9" i="18"/>
  <c r="J8" i="18"/>
  <c r="H8" i="18"/>
  <c r="G8" i="18"/>
  <c r="F8" i="18"/>
  <c r="J7" i="18"/>
  <c r="H7" i="18"/>
  <c r="G7" i="18"/>
  <c r="F7" i="18"/>
  <c r="J6" i="18"/>
  <c r="H6" i="18"/>
  <c r="G6" i="18"/>
  <c r="F6" i="18"/>
  <c r="J5" i="18"/>
  <c r="H5" i="18"/>
  <c r="G5" i="18"/>
  <c r="F5" i="18"/>
  <c r="J4" i="18"/>
  <c r="H4" i="18"/>
  <c r="G4" i="18"/>
  <c r="F4" i="18"/>
  <c r="J3" i="18"/>
  <c r="H3" i="18"/>
  <c r="G3" i="18"/>
  <c r="F3" i="18"/>
  <c r="J2" i="18"/>
  <c r="H2" i="18"/>
  <c r="G2" i="18"/>
  <c r="F2" i="18"/>
  <c r="J83" i="26"/>
  <c r="H83" i="26"/>
  <c r="I83" i="26" s="1"/>
  <c r="G83" i="26"/>
  <c r="F83" i="26"/>
  <c r="J82" i="26"/>
  <c r="H82" i="26"/>
  <c r="I82" i="26" s="1"/>
  <c r="G82" i="26"/>
  <c r="F82" i="26"/>
  <c r="J81" i="26"/>
  <c r="H81" i="26"/>
  <c r="I81" i="26" s="1"/>
  <c r="G81" i="26"/>
  <c r="F81" i="26"/>
  <c r="J80" i="26"/>
  <c r="H80" i="26"/>
  <c r="I80" i="26" s="1"/>
  <c r="G80" i="26"/>
  <c r="F80" i="26"/>
  <c r="J79" i="26"/>
  <c r="H79" i="26"/>
  <c r="I79" i="26" s="1"/>
  <c r="G79" i="26"/>
  <c r="F79" i="26"/>
  <c r="J78" i="26"/>
  <c r="H78" i="26"/>
  <c r="G78" i="26"/>
  <c r="F78" i="26"/>
  <c r="J77" i="26"/>
  <c r="H77" i="26"/>
  <c r="G77" i="26"/>
  <c r="F77" i="26"/>
  <c r="J76" i="26"/>
  <c r="H76" i="26"/>
  <c r="G76" i="26"/>
  <c r="F76" i="26"/>
  <c r="J75" i="26"/>
  <c r="H75" i="26"/>
  <c r="G75" i="26"/>
  <c r="F75" i="26"/>
  <c r="J74" i="26"/>
  <c r="H74" i="26"/>
  <c r="G74" i="26"/>
  <c r="F74" i="26"/>
  <c r="J73" i="26"/>
  <c r="H73" i="26"/>
  <c r="G73" i="26"/>
  <c r="F73" i="26"/>
  <c r="J72" i="26"/>
  <c r="H72" i="26"/>
  <c r="I72" i="26" s="1"/>
  <c r="G72" i="26"/>
  <c r="F72" i="26"/>
  <c r="J71" i="26"/>
  <c r="H71" i="26"/>
  <c r="G71" i="26"/>
  <c r="F71" i="26"/>
  <c r="J70" i="26"/>
  <c r="H70" i="26"/>
  <c r="G70" i="26"/>
  <c r="F70" i="26"/>
  <c r="J69" i="26"/>
  <c r="H69" i="26"/>
  <c r="G69" i="26"/>
  <c r="F69" i="26"/>
  <c r="J68" i="26"/>
  <c r="H68" i="26"/>
  <c r="G68" i="26"/>
  <c r="F68" i="26"/>
  <c r="J67" i="26"/>
  <c r="H67" i="26"/>
  <c r="G67" i="26"/>
  <c r="F67" i="26"/>
  <c r="J66" i="26"/>
  <c r="H66" i="26"/>
  <c r="G66" i="26"/>
  <c r="F66" i="26"/>
  <c r="J65" i="26"/>
  <c r="H65" i="26"/>
  <c r="G65" i="26"/>
  <c r="F65" i="26"/>
  <c r="J64" i="26"/>
  <c r="H64" i="26"/>
  <c r="G64" i="26"/>
  <c r="F64" i="26"/>
  <c r="J63" i="26"/>
  <c r="H63" i="26"/>
  <c r="G63" i="26"/>
  <c r="F63" i="26"/>
  <c r="J62" i="26"/>
  <c r="H62" i="26"/>
  <c r="G62" i="26"/>
  <c r="F62" i="26"/>
  <c r="J61" i="26"/>
  <c r="H61" i="26"/>
  <c r="G61" i="26"/>
  <c r="F61" i="26"/>
  <c r="J60" i="26"/>
  <c r="H60" i="26"/>
  <c r="G60" i="26"/>
  <c r="F60" i="26"/>
  <c r="J59" i="26"/>
  <c r="H59" i="26"/>
  <c r="G59" i="26"/>
  <c r="F59" i="26"/>
  <c r="J58" i="26"/>
  <c r="H58" i="26"/>
  <c r="G58" i="26"/>
  <c r="F58" i="26"/>
  <c r="J57" i="26"/>
  <c r="H57" i="26"/>
  <c r="G57" i="26"/>
  <c r="F57" i="26"/>
  <c r="J56" i="26"/>
  <c r="H56" i="26"/>
  <c r="G56" i="26"/>
  <c r="F56" i="26"/>
  <c r="J55" i="26"/>
  <c r="H55" i="26"/>
  <c r="G55" i="26"/>
  <c r="F55" i="26"/>
  <c r="J54" i="26"/>
  <c r="H54" i="26"/>
  <c r="G54" i="26"/>
  <c r="F54" i="26"/>
  <c r="J53" i="26"/>
  <c r="H53" i="26"/>
  <c r="G53" i="26"/>
  <c r="F53" i="26"/>
  <c r="J52" i="26"/>
  <c r="H52" i="26"/>
  <c r="G52" i="26"/>
  <c r="F52" i="26"/>
  <c r="J51" i="26"/>
  <c r="H51" i="26"/>
  <c r="G51" i="26"/>
  <c r="F51" i="26"/>
  <c r="J50" i="26"/>
  <c r="H50" i="26"/>
  <c r="G50" i="26"/>
  <c r="F50" i="26"/>
  <c r="J49" i="26"/>
  <c r="H49" i="26"/>
  <c r="G49" i="26"/>
  <c r="F49" i="26"/>
  <c r="J48" i="26"/>
  <c r="H48" i="26"/>
  <c r="G48" i="26"/>
  <c r="F48" i="26"/>
  <c r="J47" i="26"/>
  <c r="H47" i="26"/>
  <c r="G47" i="26"/>
  <c r="F47" i="26"/>
  <c r="J46" i="26"/>
  <c r="H46" i="26"/>
  <c r="G46" i="26"/>
  <c r="F46" i="26"/>
  <c r="J45" i="26"/>
  <c r="H45" i="26"/>
  <c r="G45" i="26"/>
  <c r="F45" i="26"/>
  <c r="J44" i="26"/>
  <c r="H44" i="26"/>
  <c r="G44" i="26"/>
  <c r="F44" i="26"/>
  <c r="J43" i="26"/>
  <c r="H43" i="26"/>
  <c r="G43" i="26"/>
  <c r="F43" i="26"/>
  <c r="J42" i="26"/>
  <c r="H42" i="26"/>
  <c r="G42" i="26"/>
  <c r="F42" i="26"/>
  <c r="J41" i="26"/>
  <c r="H41" i="26"/>
  <c r="G41" i="26"/>
  <c r="F41" i="26"/>
  <c r="J40" i="26"/>
  <c r="H40" i="26"/>
  <c r="G40" i="26"/>
  <c r="F40" i="26"/>
  <c r="J39" i="26"/>
  <c r="H39" i="26"/>
  <c r="G39" i="26"/>
  <c r="F39" i="26"/>
  <c r="J38" i="26"/>
  <c r="H38" i="26"/>
  <c r="G38" i="26"/>
  <c r="F38" i="26"/>
  <c r="J37" i="26"/>
  <c r="H37" i="26"/>
  <c r="G37" i="26"/>
  <c r="F37" i="26"/>
  <c r="J36" i="26"/>
  <c r="H36" i="26"/>
  <c r="G36" i="26"/>
  <c r="F36" i="26"/>
  <c r="J35" i="26"/>
  <c r="H35" i="26"/>
  <c r="G35" i="26"/>
  <c r="F35" i="26"/>
  <c r="J34" i="26"/>
  <c r="H34" i="26"/>
  <c r="G34" i="26"/>
  <c r="F34" i="26"/>
  <c r="J33" i="26"/>
  <c r="H33" i="26"/>
  <c r="I33" i="26" s="1"/>
  <c r="G33" i="26"/>
  <c r="F33" i="26"/>
  <c r="J32" i="26"/>
  <c r="H32" i="26"/>
  <c r="I32" i="26" s="1"/>
  <c r="G32" i="26"/>
  <c r="F32" i="26"/>
  <c r="J31" i="26"/>
  <c r="H31" i="26"/>
  <c r="I31" i="26" s="1"/>
  <c r="G31" i="26"/>
  <c r="F31" i="26"/>
  <c r="J30" i="26"/>
  <c r="H30" i="26"/>
  <c r="I30" i="26" s="1"/>
  <c r="G30" i="26"/>
  <c r="F30" i="26"/>
  <c r="J29" i="26"/>
  <c r="H29" i="26"/>
  <c r="I29" i="26" s="1"/>
  <c r="G29" i="26"/>
  <c r="F29" i="26"/>
  <c r="J28" i="26"/>
  <c r="H28" i="26"/>
  <c r="I28" i="26" s="1"/>
  <c r="G28" i="26"/>
  <c r="F28" i="26"/>
  <c r="J27" i="26"/>
  <c r="H27" i="26"/>
  <c r="I27" i="26" s="1"/>
  <c r="G27" i="26"/>
  <c r="F27" i="26"/>
  <c r="J26" i="26"/>
  <c r="H26" i="26"/>
  <c r="G26" i="26"/>
  <c r="F26" i="26"/>
  <c r="J25" i="26"/>
  <c r="H25" i="26"/>
  <c r="I25" i="26" s="1"/>
  <c r="G25" i="26"/>
  <c r="F25" i="26"/>
  <c r="J24" i="26"/>
  <c r="H24" i="26"/>
  <c r="I24" i="26" s="1"/>
  <c r="G24" i="26"/>
  <c r="F24" i="26"/>
  <c r="J23" i="26"/>
  <c r="H23" i="26"/>
  <c r="I23" i="26" s="1"/>
  <c r="G23" i="26"/>
  <c r="F23" i="26"/>
  <c r="J22" i="26"/>
  <c r="H22" i="26"/>
  <c r="I22" i="26" s="1"/>
  <c r="G22" i="26"/>
  <c r="F22" i="26"/>
  <c r="J21" i="26"/>
  <c r="H21" i="26"/>
  <c r="I21" i="26" s="1"/>
  <c r="G21" i="26"/>
  <c r="F21" i="26"/>
  <c r="J20" i="26"/>
  <c r="H20" i="26"/>
  <c r="I20" i="26" s="1"/>
  <c r="G20" i="26"/>
  <c r="F20" i="26"/>
  <c r="J19" i="26"/>
  <c r="H19" i="26"/>
  <c r="I19" i="26" s="1"/>
  <c r="G19" i="26"/>
  <c r="F19" i="26"/>
  <c r="J18" i="26"/>
  <c r="H18" i="26"/>
  <c r="I18" i="26" s="1"/>
  <c r="G18" i="26"/>
  <c r="F18" i="26"/>
  <c r="J17" i="26"/>
  <c r="H17" i="26"/>
  <c r="I17" i="26" s="1"/>
  <c r="G17" i="26"/>
  <c r="F17" i="26"/>
  <c r="J16" i="26"/>
  <c r="H16" i="26"/>
  <c r="I16" i="26" s="1"/>
  <c r="G16" i="26"/>
  <c r="F16" i="26"/>
  <c r="J15" i="26"/>
  <c r="H15" i="26"/>
  <c r="I15" i="26" s="1"/>
  <c r="G15" i="26"/>
  <c r="F15" i="26"/>
  <c r="J14" i="26"/>
  <c r="H14" i="26"/>
  <c r="G14" i="26"/>
  <c r="F14" i="26"/>
  <c r="J13" i="26"/>
  <c r="H13" i="26"/>
  <c r="G13" i="26"/>
  <c r="F13" i="26"/>
  <c r="J12" i="26"/>
  <c r="H12" i="26"/>
  <c r="I12" i="26" s="1"/>
  <c r="G12" i="26"/>
  <c r="F12" i="26"/>
  <c r="J11" i="26"/>
  <c r="H11" i="26"/>
  <c r="I11" i="26" s="1"/>
  <c r="G11" i="26"/>
  <c r="F11" i="26"/>
  <c r="J10" i="26"/>
  <c r="H10" i="26"/>
  <c r="I10" i="26" s="1"/>
  <c r="G10" i="26"/>
  <c r="F10" i="26"/>
  <c r="J9" i="26"/>
  <c r="H9" i="26"/>
  <c r="I9" i="26" s="1"/>
  <c r="G9" i="26"/>
  <c r="F9" i="26"/>
  <c r="J8" i="26"/>
  <c r="H8" i="26"/>
  <c r="I8" i="26" s="1"/>
  <c r="G8" i="26"/>
  <c r="F8" i="26"/>
  <c r="J7" i="26"/>
  <c r="H7" i="26"/>
  <c r="I7" i="26" s="1"/>
  <c r="G7" i="26"/>
  <c r="F7" i="26"/>
  <c r="J6" i="26"/>
  <c r="H6" i="26"/>
  <c r="G6" i="26"/>
  <c r="F6" i="26"/>
  <c r="J5" i="26"/>
  <c r="H5" i="26"/>
  <c r="G5" i="26"/>
  <c r="F5" i="26"/>
  <c r="J4" i="26"/>
  <c r="H4" i="26"/>
  <c r="I4" i="26" s="1"/>
  <c r="G4" i="26"/>
  <c r="F4" i="26"/>
  <c r="J3" i="26"/>
  <c r="H3" i="26"/>
  <c r="I3" i="26" s="1"/>
  <c r="G3" i="26"/>
  <c r="F3" i="26"/>
  <c r="H2" i="26"/>
  <c r="I2" i="26" s="1"/>
  <c r="G2" i="26"/>
  <c r="F2" i="26"/>
  <c r="G83" i="25"/>
  <c r="J82" i="25"/>
  <c r="H82" i="25"/>
  <c r="G82" i="25"/>
  <c r="F82" i="25"/>
  <c r="J81" i="25"/>
  <c r="H81" i="25"/>
  <c r="G81" i="25"/>
  <c r="F81" i="25"/>
  <c r="J80" i="25"/>
  <c r="H80" i="25"/>
  <c r="G80" i="25"/>
  <c r="F80" i="25"/>
  <c r="J79" i="25"/>
  <c r="H79" i="25"/>
  <c r="G79" i="25"/>
  <c r="F79" i="25"/>
  <c r="J78" i="25"/>
  <c r="H78" i="25"/>
  <c r="G78" i="25"/>
  <c r="F78" i="25"/>
  <c r="J77" i="25"/>
  <c r="H77" i="25"/>
  <c r="G77" i="25"/>
  <c r="F77" i="25"/>
  <c r="J76" i="25"/>
  <c r="H76" i="25"/>
  <c r="G76" i="25"/>
  <c r="F76" i="25"/>
  <c r="J75" i="25"/>
  <c r="H75" i="25"/>
  <c r="G75" i="25"/>
  <c r="F75" i="25"/>
  <c r="J74" i="25"/>
  <c r="H74" i="25"/>
  <c r="G74" i="25"/>
  <c r="F74" i="25"/>
  <c r="J73" i="25"/>
  <c r="H73" i="25"/>
  <c r="G73" i="25"/>
  <c r="F73" i="25"/>
  <c r="J72" i="25"/>
  <c r="H72" i="25"/>
  <c r="G72" i="25"/>
  <c r="F72" i="25"/>
  <c r="J71" i="25"/>
  <c r="H71" i="25"/>
  <c r="G71" i="25"/>
  <c r="F71" i="25"/>
  <c r="J70" i="25"/>
  <c r="H70" i="25"/>
  <c r="G70" i="25"/>
  <c r="F70" i="25"/>
  <c r="J69" i="25"/>
  <c r="H69" i="25"/>
  <c r="G69" i="25"/>
  <c r="F69" i="25"/>
  <c r="J68" i="25"/>
  <c r="H68" i="25"/>
  <c r="G68" i="25"/>
  <c r="F68" i="25"/>
  <c r="J67" i="25"/>
  <c r="H67" i="25"/>
  <c r="G67" i="25"/>
  <c r="F67" i="25"/>
  <c r="J66" i="25"/>
  <c r="H66" i="25"/>
  <c r="G66" i="25"/>
  <c r="F66" i="25"/>
  <c r="J65" i="25"/>
  <c r="H65" i="25"/>
  <c r="G65" i="25"/>
  <c r="F65" i="25"/>
  <c r="J64" i="25"/>
  <c r="H64" i="25"/>
  <c r="G64" i="25"/>
  <c r="F64" i="25"/>
  <c r="J63" i="25"/>
  <c r="H63" i="25"/>
  <c r="G63" i="25"/>
  <c r="F63" i="25"/>
  <c r="J62" i="25"/>
  <c r="H62" i="25"/>
  <c r="G62" i="25"/>
  <c r="F62" i="25"/>
  <c r="J61" i="25"/>
  <c r="H61" i="25"/>
  <c r="G61" i="25"/>
  <c r="F61" i="25"/>
  <c r="J60" i="25"/>
  <c r="H60" i="25"/>
  <c r="G60" i="25"/>
  <c r="F60" i="25"/>
  <c r="J59" i="25"/>
  <c r="H59" i="25"/>
  <c r="G59" i="25"/>
  <c r="F59" i="25"/>
  <c r="J58" i="25"/>
  <c r="H58" i="25"/>
  <c r="G58" i="25"/>
  <c r="F58" i="25"/>
  <c r="J57" i="25"/>
  <c r="H57" i="25"/>
  <c r="G57" i="25"/>
  <c r="F57" i="25"/>
  <c r="J56" i="25"/>
  <c r="H56" i="25"/>
  <c r="G56" i="25"/>
  <c r="F56" i="25"/>
  <c r="J55" i="25"/>
  <c r="H55" i="25"/>
  <c r="G55" i="25"/>
  <c r="F55" i="25"/>
  <c r="J54" i="25"/>
  <c r="H54" i="25"/>
  <c r="G54" i="25"/>
  <c r="F54" i="25"/>
  <c r="J53" i="25"/>
  <c r="H53" i="25"/>
  <c r="G53" i="25"/>
  <c r="F53" i="25"/>
  <c r="J52" i="25"/>
  <c r="H52" i="25"/>
  <c r="G52" i="25"/>
  <c r="F52" i="25"/>
  <c r="J51" i="25"/>
  <c r="H51" i="25"/>
  <c r="G51" i="25"/>
  <c r="F51" i="25"/>
  <c r="J50" i="25"/>
  <c r="H50" i="25"/>
  <c r="G50" i="25"/>
  <c r="F50" i="25"/>
  <c r="J49" i="25"/>
  <c r="H49" i="25"/>
  <c r="G49" i="25"/>
  <c r="F49" i="25"/>
  <c r="J48" i="25"/>
  <c r="H48" i="25"/>
  <c r="G48" i="25"/>
  <c r="F48" i="25"/>
  <c r="J47" i="25"/>
  <c r="H47" i="25"/>
  <c r="G47" i="25"/>
  <c r="F47" i="25"/>
  <c r="J46" i="25"/>
  <c r="H46" i="25"/>
  <c r="G46" i="25"/>
  <c r="F46" i="25"/>
  <c r="J45" i="25"/>
  <c r="H45" i="25"/>
  <c r="G45" i="25"/>
  <c r="F45" i="25"/>
  <c r="J44" i="25"/>
  <c r="H44" i="25"/>
  <c r="G44" i="25"/>
  <c r="F44" i="25"/>
  <c r="J43" i="25"/>
  <c r="H43" i="25"/>
  <c r="G43" i="25"/>
  <c r="F43" i="25"/>
  <c r="J42" i="25"/>
  <c r="H42" i="25"/>
  <c r="G42" i="25"/>
  <c r="F42" i="25"/>
  <c r="J41" i="25"/>
  <c r="H41" i="25"/>
  <c r="G41" i="25"/>
  <c r="F41" i="25"/>
  <c r="J40" i="25"/>
  <c r="H40" i="25"/>
  <c r="G40" i="25"/>
  <c r="F40" i="25"/>
  <c r="J39" i="25"/>
  <c r="H39" i="25"/>
  <c r="G39" i="25"/>
  <c r="F39" i="25"/>
  <c r="J38" i="25"/>
  <c r="H38" i="25"/>
  <c r="G38" i="25"/>
  <c r="F38" i="25"/>
  <c r="J37" i="25"/>
  <c r="H37" i="25"/>
  <c r="G37" i="25"/>
  <c r="F37" i="25"/>
  <c r="J36" i="25"/>
  <c r="H36" i="25"/>
  <c r="G36" i="25"/>
  <c r="F36" i="25"/>
  <c r="J35" i="25"/>
  <c r="H35" i="25"/>
  <c r="G35" i="25"/>
  <c r="F35" i="25"/>
  <c r="J34" i="25"/>
  <c r="H34" i="25"/>
  <c r="G34" i="25"/>
  <c r="F34" i="25"/>
  <c r="J33" i="25"/>
  <c r="H33" i="25"/>
  <c r="G33" i="25"/>
  <c r="F33" i="25"/>
  <c r="J32" i="25"/>
  <c r="H32" i="25"/>
  <c r="G32" i="25"/>
  <c r="F32" i="25"/>
  <c r="J31" i="25"/>
  <c r="H31" i="25"/>
  <c r="G31" i="25"/>
  <c r="F31" i="25"/>
  <c r="J30" i="25"/>
  <c r="H30" i="25"/>
  <c r="G30" i="25"/>
  <c r="F30" i="25"/>
  <c r="J29" i="25"/>
  <c r="H29" i="25"/>
  <c r="G29" i="25"/>
  <c r="F29" i="25"/>
  <c r="J28" i="25"/>
  <c r="H28" i="25"/>
  <c r="G28" i="25"/>
  <c r="F28" i="25"/>
  <c r="J27" i="25"/>
  <c r="H27" i="25"/>
  <c r="G27" i="25"/>
  <c r="F27" i="25"/>
  <c r="J26" i="25"/>
  <c r="H26" i="25"/>
  <c r="G26" i="25"/>
  <c r="F26" i="25"/>
  <c r="J25" i="25"/>
  <c r="H25" i="25"/>
  <c r="G25" i="25"/>
  <c r="F25" i="25"/>
  <c r="J24" i="25"/>
  <c r="H24" i="25"/>
  <c r="G24" i="25"/>
  <c r="F24" i="25"/>
  <c r="J23" i="25"/>
  <c r="H23" i="25"/>
  <c r="G23" i="25"/>
  <c r="F23" i="25"/>
  <c r="J22" i="25"/>
  <c r="H22" i="25"/>
  <c r="G22" i="25"/>
  <c r="F22" i="25"/>
  <c r="J21" i="25"/>
  <c r="H21" i="25"/>
  <c r="G21" i="25"/>
  <c r="F21" i="25"/>
  <c r="J20" i="25"/>
  <c r="H20" i="25"/>
  <c r="G20" i="25"/>
  <c r="F20" i="25"/>
  <c r="J19" i="25"/>
  <c r="H19" i="25"/>
  <c r="G19" i="25"/>
  <c r="F19" i="25"/>
  <c r="J18" i="25"/>
  <c r="H18" i="25"/>
  <c r="G18" i="25"/>
  <c r="F18" i="25"/>
  <c r="J17" i="25"/>
  <c r="H17" i="25"/>
  <c r="G17" i="25"/>
  <c r="F17" i="25"/>
  <c r="J16" i="25"/>
  <c r="H16" i="25"/>
  <c r="G16" i="25"/>
  <c r="F16" i="25"/>
  <c r="J15" i="25"/>
  <c r="H15" i="25"/>
  <c r="G15" i="25"/>
  <c r="F15" i="25"/>
  <c r="J14" i="25"/>
  <c r="H14" i="25"/>
  <c r="G14" i="25"/>
  <c r="F14" i="25"/>
  <c r="J13" i="25"/>
  <c r="H13" i="25"/>
  <c r="G13" i="25"/>
  <c r="F13" i="25"/>
  <c r="J12" i="25"/>
  <c r="H12" i="25"/>
  <c r="G12" i="25"/>
  <c r="F12" i="25"/>
  <c r="J11" i="25"/>
  <c r="H11" i="25"/>
  <c r="G11" i="25"/>
  <c r="F11" i="25"/>
  <c r="J10" i="25"/>
  <c r="H10" i="25"/>
  <c r="G10" i="25"/>
  <c r="F10" i="25"/>
  <c r="J9" i="25"/>
  <c r="H9" i="25"/>
  <c r="G9" i="25"/>
  <c r="F9" i="25"/>
  <c r="J8" i="25"/>
  <c r="H8" i="25"/>
  <c r="G8" i="25"/>
  <c r="F8" i="25"/>
  <c r="J7" i="25"/>
  <c r="H7" i="25"/>
  <c r="G7" i="25"/>
  <c r="F7" i="25"/>
  <c r="J6" i="25"/>
  <c r="H6" i="25"/>
  <c r="G6" i="25"/>
  <c r="F6" i="25"/>
  <c r="J5" i="25"/>
  <c r="H5" i="25"/>
  <c r="G5" i="25"/>
  <c r="F5" i="25"/>
  <c r="J4" i="25"/>
  <c r="H4" i="25"/>
  <c r="G4" i="25"/>
  <c r="F4" i="25"/>
  <c r="J3" i="25"/>
  <c r="H3" i="25"/>
  <c r="G3" i="25"/>
  <c r="F3" i="25"/>
  <c r="J2" i="25"/>
  <c r="H2" i="25"/>
  <c r="G2" i="25"/>
  <c r="F2" i="25"/>
  <c r="J83" i="24"/>
  <c r="H83" i="24"/>
  <c r="I83" i="24" s="1"/>
  <c r="G83" i="24"/>
  <c r="F83" i="24"/>
  <c r="J82" i="24"/>
  <c r="H82" i="24"/>
  <c r="I82" i="24" s="1"/>
  <c r="G82" i="24"/>
  <c r="F82" i="24"/>
  <c r="J81" i="24"/>
  <c r="H81" i="24"/>
  <c r="I81" i="24" s="1"/>
  <c r="G81" i="24"/>
  <c r="F81" i="24"/>
  <c r="J80" i="24"/>
  <c r="H80" i="24"/>
  <c r="I80" i="24" s="1"/>
  <c r="G80" i="24"/>
  <c r="F80" i="24"/>
  <c r="J79" i="24"/>
  <c r="H79" i="24"/>
  <c r="I79" i="24" s="1"/>
  <c r="G79" i="24"/>
  <c r="F79" i="24"/>
  <c r="J78" i="24"/>
  <c r="H78" i="24"/>
  <c r="I78" i="24" s="1"/>
  <c r="G78" i="24"/>
  <c r="F78" i="24"/>
  <c r="J77" i="24"/>
  <c r="H77" i="24"/>
  <c r="I77" i="24" s="1"/>
  <c r="G77" i="24"/>
  <c r="F77" i="24"/>
  <c r="J76" i="24"/>
  <c r="H76" i="24"/>
  <c r="I76" i="24" s="1"/>
  <c r="G76" i="24"/>
  <c r="F76" i="24"/>
  <c r="J75" i="24"/>
  <c r="H75" i="24"/>
  <c r="I75" i="24" s="1"/>
  <c r="G75" i="24"/>
  <c r="F75" i="24"/>
  <c r="J74" i="24"/>
  <c r="H74" i="24"/>
  <c r="I74" i="24" s="1"/>
  <c r="G74" i="24"/>
  <c r="F74" i="24"/>
  <c r="J73" i="24"/>
  <c r="H73" i="24"/>
  <c r="I73" i="24" s="1"/>
  <c r="G73" i="24"/>
  <c r="F73" i="24"/>
  <c r="J72" i="24"/>
  <c r="H72" i="24"/>
  <c r="I72" i="24" s="1"/>
  <c r="G72" i="24"/>
  <c r="F72" i="24"/>
  <c r="J71" i="24"/>
  <c r="H71" i="24"/>
  <c r="I71" i="24" s="1"/>
  <c r="G71" i="24"/>
  <c r="F71" i="24"/>
  <c r="J70" i="24"/>
  <c r="H70" i="24"/>
  <c r="I70" i="24" s="1"/>
  <c r="G70" i="24"/>
  <c r="F70" i="24"/>
  <c r="J69" i="24"/>
  <c r="H69" i="24"/>
  <c r="I69" i="24" s="1"/>
  <c r="G69" i="24"/>
  <c r="F69" i="24"/>
  <c r="J68" i="24"/>
  <c r="H68" i="24"/>
  <c r="I68" i="24" s="1"/>
  <c r="G68" i="24"/>
  <c r="F68" i="24"/>
  <c r="J67" i="24"/>
  <c r="H67" i="24"/>
  <c r="G67" i="24"/>
  <c r="F67" i="24"/>
  <c r="J66" i="24"/>
  <c r="H66" i="24"/>
  <c r="G66" i="24"/>
  <c r="F66" i="24"/>
  <c r="J65" i="24"/>
  <c r="H65" i="24"/>
  <c r="G65" i="24"/>
  <c r="F65" i="24"/>
  <c r="J64" i="24"/>
  <c r="H64" i="24"/>
  <c r="G64" i="24"/>
  <c r="F64" i="24"/>
  <c r="J63" i="24"/>
  <c r="H63" i="24"/>
  <c r="G63" i="24"/>
  <c r="F63" i="24"/>
  <c r="J62" i="24"/>
  <c r="H62" i="24"/>
  <c r="G62" i="24"/>
  <c r="F62" i="24"/>
  <c r="J61" i="24"/>
  <c r="H61" i="24"/>
  <c r="G61" i="24"/>
  <c r="F61" i="24"/>
  <c r="J60" i="24"/>
  <c r="H60" i="24"/>
  <c r="G60" i="24"/>
  <c r="F60" i="24"/>
  <c r="J59" i="24"/>
  <c r="H59" i="24"/>
  <c r="G59" i="24"/>
  <c r="F59" i="24"/>
  <c r="J58" i="24"/>
  <c r="H58" i="24"/>
  <c r="G58" i="24"/>
  <c r="F58" i="24"/>
  <c r="J57" i="24"/>
  <c r="H57" i="24"/>
  <c r="G57" i="24"/>
  <c r="F57" i="24"/>
  <c r="J56" i="24"/>
  <c r="H56" i="24"/>
  <c r="G56" i="24"/>
  <c r="F56" i="24"/>
  <c r="J55" i="24"/>
  <c r="H55" i="24"/>
  <c r="G55" i="24"/>
  <c r="F55" i="24"/>
  <c r="J54" i="24"/>
  <c r="H54" i="24"/>
  <c r="G54" i="24"/>
  <c r="F54" i="24"/>
  <c r="J53" i="24"/>
  <c r="H53" i="24"/>
  <c r="G53" i="24"/>
  <c r="F53" i="24"/>
  <c r="J52" i="24"/>
  <c r="H52" i="24"/>
  <c r="G52" i="24"/>
  <c r="F52" i="24"/>
  <c r="J51" i="24"/>
  <c r="H51" i="24"/>
  <c r="G51" i="24"/>
  <c r="F51" i="24"/>
  <c r="J50" i="24"/>
  <c r="H50" i="24"/>
  <c r="G50" i="24"/>
  <c r="F50" i="24"/>
  <c r="J49" i="24"/>
  <c r="H49" i="24"/>
  <c r="G49" i="24"/>
  <c r="F49" i="24"/>
  <c r="J48" i="24"/>
  <c r="H48" i="24"/>
  <c r="G48" i="24"/>
  <c r="F48" i="24"/>
  <c r="J47" i="24"/>
  <c r="H47" i="24"/>
  <c r="G47" i="24"/>
  <c r="F47" i="24"/>
  <c r="J46" i="24"/>
  <c r="H46" i="24"/>
  <c r="G46" i="24"/>
  <c r="F46" i="24"/>
  <c r="J45" i="24"/>
  <c r="H45" i="24"/>
  <c r="G45" i="24"/>
  <c r="F45" i="24"/>
  <c r="J44" i="24"/>
  <c r="H44" i="24"/>
  <c r="G44" i="24"/>
  <c r="F44" i="24"/>
  <c r="J43" i="24"/>
  <c r="H43" i="24"/>
  <c r="G43" i="24"/>
  <c r="F43" i="24"/>
  <c r="J42" i="24"/>
  <c r="H42" i="24"/>
  <c r="G42" i="24"/>
  <c r="F42" i="24"/>
  <c r="J41" i="24"/>
  <c r="H41" i="24"/>
  <c r="G41" i="24"/>
  <c r="F41" i="24"/>
  <c r="J40" i="24"/>
  <c r="H40" i="24"/>
  <c r="G40" i="24"/>
  <c r="F40" i="24"/>
  <c r="J39" i="24"/>
  <c r="H39" i="24"/>
  <c r="G39" i="24"/>
  <c r="F39" i="24"/>
  <c r="J38" i="24"/>
  <c r="H38" i="24"/>
  <c r="G38" i="24"/>
  <c r="F38" i="24"/>
  <c r="J37" i="24"/>
  <c r="H37" i="24"/>
  <c r="G37" i="24"/>
  <c r="F37" i="24"/>
  <c r="J36" i="24"/>
  <c r="H36" i="24"/>
  <c r="G36" i="24"/>
  <c r="F36" i="24"/>
  <c r="J35" i="24"/>
  <c r="H35" i="24"/>
  <c r="G35" i="24"/>
  <c r="F35" i="24"/>
  <c r="J34" i="24"/>
  <c r="H34" i="24"/>
  <c r="G34" i="24"/>
  <c r="F34" i="24"/>
  <c r="J33" i="24"/>
  <c r="H33" i="24"/>
  <c r="G33" i="24"/>
  <c r="F33" i="24"/>
  <c r="J32" i="24"/>
  <c r="H32" i="24"/>
  <c r="G32" i="24"/>
  <c r="F32" i="24"/>
  <c r="J31" i="24"/>
  <c r="H31" i="24"/>
  <c r="G31" i="24"/>
  <c r="F31" i="24"/>
  <c r="J30" i="24"/>
  <c r="H30" i="24"/>
  <c r="G30" i="24"/>
  <c r="F30" i="24"/>
  <c r="J29" i="24"/>
  <c r="H29" i="24"/>
  <c r="G29" i="24"/>
  <c r="F29" i="24"/>
  <c r="J28" i="24"/>
  <c r="H28" i="24"/>
  <c r="G28" i="24"/>
  <c r="F28" i="24"/>
  <c r="J27" i="24"/>
  <c r="H27" i="24"/>
  <c r="G27" i="24"/>
  <c r="F27" i="24"/>
  <c r="J26" i="24"/>
  <c r="H26" i="24"/>
  <c r="G26" i="24"/>
  <c r="F26" i="24"/>
  <c r="J25" i="24"/>
  <c r="H25" i="24"/>
  <c r="G25" i="24"/>
  <c r="F25" i="24"/>
  <c r="J24" i="24"/>
  <c r="H24" i="24"/>
  <c r="G24" i="24"/>
  <c r="F24" i="24"/>
  <c r="J23" i="24"/>
  <c r="H23" i="24"/>
  <c r="G23" i="24"/>
  <c r="F23" i="24"/>
  <c r="J22" i="24"/>
  <c r="H22" i="24"/>
  <c r="G22" i="24"/>
  <c r="F22" i="24"/>
  <c r="J21" i="24"/>
  <c r="H21" i="24"/>
  <c r="G21" i="24"/>
  <c r="F21" i="24"/>
  <c r="J20" i="24"/>
  <c r="H20" i="24"/>
  <c r="G20" i="24"/>
  <c r="F20" i="24"/>
  <c r="J19" i="24"/>
  <c r="H19" i="24"/>
  <c r="G19" i="24"/>
  <c r="F19" i="24"/>
  <c r="J18" i="24"/>
  <c r="H18" i="24"/>
  <c r="G18" i="24"/>
  <c r="F18" i="24"/>
  <c r="J17" i="24"/>
  <c r="H17" i="24"/>
  <c r="G17" i="24"/>
  <c r="F17" i="24"/>
  <c r="J16" i="24"/>
  <c r="H16" i="24"/>
  <c r="G16" i="24"/>
  <c r="F16" i="24"/>
  <c r="J15" i="24"/>
  <c r="H15" i="24"/>
  <c r="G15" i="24"/>
  <c r="F15" i="24"/>
  <c r="J14" i="24"/>
  <c r="H14" i="24"/>
  <c r="G14" i="24"/>
  <c r="F14" i="24"/>
  <c r="J13" i="24"/>
  <c r="H13" i="24"/>
  <c r="G13" i="24"/>
  <c r="F13" i="24"/>
  <c r="J12" i="24"/>
  <c r="H12" i="24"/>
  <c r="I12" i="24" s="1"/>
  <c r="G12" i="24"/>
  <c r="F12" i="24"/>
  <c r="J11" i="24"/>
  <c r="H11" i="24"/>
  <c r="I11" i="24" s="1"/>
  <c r="G11" i="24"/>
  <c r="F11" i="24"/>
  <c r="J10" i="24"/>
  <c r="H10" i="24"/>
  <c r="I10" i="24" s="1"/>
  <c r="G10" i="24"/>
  <c r="F10" i="24"/>
  <c r="J9" i="24"/>
  <c r="H9" i="24"/>
  <c r="I9" i="24" s="1"/>
  <c r="G9" i="24"/>
  <c r="F9" i="24"/>
  <c r="J8" i="24"/>
  <c r="H8" i="24"/>
  <c r="I8" i="24" s="1"/>
  <c r="G8" i="24"/>
  <c r="F8" i="24"/>
  <c r="J7" i="24"/>
  <c r="H7" i="24"/>
  <c r="I7" i="24" s="1"/>
  <c r="G7" i="24"/>
  <c r="F7" i="24"/>
  <c r="J6" i="24"/>
  <c r="H6" i="24"/>
  <c r="I6" i="24" s="1"/>
  <c r="G6" i="24"/>
  <c r="F6" i="24"/>
  <c r="J5" i="24"/>
  <c r="H5" i="24"/>
  <c r="I5" i="24" s="1"/>
  <c r="G5" i="24"/>
  <c r="F5" i="24"/>
  <c r="J4" i="24"/>
  <c r="H4" i="24"/>
  <c r="I4" i="24" s="1"/>
  <c r="G4" i="24"/>
  <c r="F4" i="24"/>
  <c r="J3" i="24"/>
  <c r="H3" i="24"/>
  <c r="I3" i="24" s="1"/>
  <c r="G3" i="24"/>
  <c r="F3" i="24"/>
  <c r="J2" i="24"/>
  <c r="H2" i="24"/>
  <c r="I2" i="24" s="1"/>
  <c r="G2" i="24"/>
  <c r="F2" i="24"/>
  <c r="J83" i="3"/>
  <c r="H83" i="3"/>
  <c r="G83" i="3"/>
  <c r="F83" i="3"/>
  <c r="J82" i="3"/>
  <c r="H82" i="3"/>
  <c r="I82" i="3" s="1"/>
  <c r="G82" i="3"/>
  <c r="F82" i="3"/>
  <c r="J81" i="3"/>
  <c r="H81" i="3"/>
  <c r="I81" i="3" s="1"/>
  <c r="G81" i="3"/>
  <c r="F81" i="3"/>
  <c r="J80" i="3"/>
  <c r="H80" i="3"/>
  <c r="G80" i="3"/>
  <c r="F80" i="3"/>
  <c r="J79" i="3"/>
  <c r="H79" i="3"/>
  <c r="G79" i="3"/>
  <c r="F79" i="3"/>
  <c r="J78" i="3"/>
  <c r="H78" i="3"/>
  <c r="G78" i="3"/>
  <c r="F78" i="3"/>
  <c r="J77" i="3"/>
  <c r="H77" i="3"/>
  <c r="G77" i="3"/>
  <c r="F77" i="3"/>
  <c r="J76" i="3"/>
  <c r="H76" i="3"/>
  <c r="G76" i="3"/>
  <c r="F76" i="3"/>
  <c r="J75" i="3"/>
  <c r="H75" i="3"/>
  <c r="G75" i="3"/>
  <c r="F75" i="3"/>
  <c r="J74" i="3"/>
  <c r="H74" i="3"/>
  <c r="G74" i="3"/>
  <c r="F74" i="3"/>
  <c r="J73" i="3"/>
  <c r="H73" i="3"/>
  <c r="I73" i="3" s="1"/>
  <c r="G73" i="3"/>
  <c r="F73" i="3"/>
  <c r="J72" i="3"/>
  <c r="H72" i="3"/>
  <c r="I72" i="3" s="1"/>
  <c r="G72" i="3"/>
  <c r="F72" i="3"/>
  <c r="J71" i="3"/>
  <c r="H71" i="3"/>
  <c r="I71" i="3" s="1"/>
  <c r="G71" i="3"/>
  <c r="F71" i="3"/>
  <c r="J70" i="3"/>
  <c r="H70" i="3"/>
  <c r="G70" i="3"/>
  <c r="F70" i="3"/>
  <c r="J69" i="3"/>
  <c r="H69" i="3"/>
  <c r="I69" i="3" s="1"/>
  <c r="G69" i="3"/>
  <c r="F69" i="3"/>
  <c r="J68" i="3"/>
  <c r="H68" i="3"/>
  <c r="G68" i="3"/>
  <c r="F68" i="3"/>
  <c r="J67" i="3"/>
  <c r="H67" i="3"/>
  <c r="I67" i="3" s="1"/>
  <c r="G67" i="3"/>
  <c r="F67" i="3"/>
  <c r="J66" i="3"/>
  <c r="H66" i="3"/>
  <c r="I66" i="3" s="1"/>
  <c r="G66" i="3"/>
  <c r="F66" i="3"/>
  <c r="J65" i="3"/>
  <c r="H65" i="3"/>
  <c r="I65" i="3" s="1"/>
  <c r="G65" i="3"/>
  <c r="F65" i="3"/>
  <c r="J64" i="3"/>
  <c r="H64" i="3"/>
  <c r="G64" i="3"/>
  <c r="F64" i="3"/>
  <c r="J63" i="3"/>
  <c r="H63" i="3"/>
  <c r="G63" i="3"/>
  <c r="F63" i="3"/>
  <c r="J62" i="3"/>
  <c r="H62" i="3"/>
  <c r="G62" i="3"/>
  <c r="F62" i="3"/>
  <c r="J61" i="3"/>
  <c r="H61" i="3"/>
  <c r="G61" i="3"/>
  <c r="F61" i="3"/>
  <c r="J60" i="3"/>
  <c r="H60" i="3"/>
  <c r="G60" i="3"/>
  <c r="F60" i="3"/>
  <c r="J59" i="3"/>
  <c r="H59" i="3"/>
  <c r="G59" i="3"/>
  <c r="F59" i="3"/>
  <c r="J58" i="3"/>
  <c r="H58" i="3"/>
  <c r="G58" i="3"/>
  <c r="F58" i="3"/>
  <c r="J57" i="3"/>
  <c r="H57" i="3"/>
  <c r="G57" i="3"/>
  <c r="F57" i="3"/>
  <c r="J56" i="3"/>
  <c r="H56" i="3"/>
  <c r="G56" i="3"/>
  <c r="F56" i="3"/>
  <c r="J55" i="3"/>
  <c r="H55" i="3"/>
  <c r="G55" i="3"/>
  <c r="F55" i="3"/>
  <c r="J54" i="3"/>
  <c r="H54" i="3"/>
  <c r="G54" i="3"/>
  <c r="F54" i="3"/>
  <c r="J53" i="3"/>
  <c r="H53" i="3"/>
  <c r="I53" i="3" s="1"/>
  <c r="G53" i="3"/>
  <c r="F53" i="3"/>
  <c r="J52" i="3"/>
  <c r="H52" i="3"/>
  <c r="G52" i="3"/>
  <c r="F52" i="3"/>
  <c r="J51" i="3"/>
  <c r="H51" i="3"/>
  <c r="I51" i="3" s="1"/>
  <c r="G51" i="3"/>
  <c r="F51" i="3"/>
  <c r="J50" i="3"/>
  <c r="H50" i="3"/>
  <c r="I50" i="3" s="1"/>
  <c r="G50" i="3"/>
  <c r="F50" i="3"/>
  <c r="J49" i="3"/>
  <c r="H49" i="3"/>
  <c r="I49" i="3" s="1"/>
  <c r="G49" i="3"/>
  <c r="F49" i="3"/>
  <c r="J48" i="3"/>
  <c r="H48" i="3"/>
  <c r="G48" i="3"/>
  <c r="F48" i="3"/>
  <c r="J47" i="3"/>
  <c r="H47" i="3"/>
  <c r="G47" i="3"/>
  <c r="F47" i="3"/>
  <c r="J46" i="3"/>
  <c r="H46" i="3"/>
  <c r="G46" i="3"/>
  <c r="F46" i="3"/>
  <c r="J45" i="3"/>
  <c r="H45" i="3"/>
  <c r="G45" i="3"/>
  <c r="F45" i="3"/>
  <c r="J44" i="3"/>
  <c r="H44" i="3"/>
  <c r="G44" i="3"/>
  <c r="F44" i="3"/>
  <c r="J43" i="3"/>
  <c r="H43" i="3"/>
  <c r="G43" i="3"/>
  <c r="F43" i="3"/>
  <c r="J42" i="3"/>
  <c r="H42" i="3"/>
  <c r="G42" i="3"/>
  <c r="F42" i="3"/>
  <c r="J41" i="3"/>
  <c r="H41" i="3"/>
  <c r="I41" i="3" s="1"/>
  <c r="G41" i="3"/>
  <c r="F41" i="3"/>
  <c r="J40" i="3"/>
  <c r="H40" i="3"/>
  <c r="I40" i="3" s="1"/>
  <c r="G40" i="3"/>
  <c r="F40" i="3"/>
  <c r="J39" i="3"/>
  <c r="H39" i="3"/>
  <c r="I39" i="3" s="1"/>
  <c r="G39" i="3"/>
  <c r="F39" i="3"/>
  <c r="J38" i="3"/>
  <c r="H38" i="3"/>
  <c r="G38" i="3"/>
  <c r="F38" i="3"/>
  <c r="J37" i="3"/>
  <c r="H37" i="3"/>
  <c r="I37" i="3" s="1"/>
  <c r="G37" i="3"/>
  <c r="F37" i="3"/>
  <c r="J36" i="3"/>
  <c r="H36" i="3"/>
  <c r="G36" i="3"/>
  <c r="F36" i="3"/>
  <c r="J35" i="3"/>
  <c r="H35" i="3"/>
  <c r="I35" i="3" s="1"/>
  <c r="G35" i="3"/>
  <c r="F35" i="3"/>
  <c r="J34" i="3"/>
  <c r="H34" i="3"/>
  <c r="I34" i="3" s="1"/>
  <c r="G34" i="3"/>
  <c r="F34" i="3"/>
  <c r="J33" i="3"/>
  <c r="H33" i="3"/>
  <c r="I33" i="3" s="1"/>
  <c r="G33" i="3"/>
  <c r="F33" i="3"/>
  <c r="J32" i="3"/>
  <c r="H32" i="3"/>
  <c r="G32" i="3"/>
  <c r="F32" i="3"/>
  <c r="J31" i="3"/>
  <c r="H31" i="3"/>
  <c r="G31" i="3"/>
  <c r="F31" i="3"/>
  <c r="J30" i="3"/>
  <c r="H30" i="3"/>
  <c r="G30" i="3"/>
  <c r="F30" i="3"/>
  <c r="J29" i="3"/>
  <c r="H29" i="3"/>
  <c r="G29" i="3"/>
  <c r="F29" i="3"/>
  <c r="J28" i="3"/>
  <c r="H28" i="3"/>
  <c r="G28" i="3"/>
  <c r="F28" i="3"/>
  <c r="J27" i="3"/>
  <c r="H27" i="3"/>
  <c r="G27" i="3"/>
  <c r="F27" i="3"/>
  <c r="J26" i="3"/>
  <c r="H26" i="3"/>
  <c r="G26" i="3"/>
  <c r="F26" i="3"/>
  <c r="J25" i="3"/>
  <c r="H25" i="3"/>
  <c r="I25" i="3" s="1"/>
  <c r="G25" i="3"/>
  <c r="F25" i="3"/>
  <c r="J24" i="3"/>
  <c r="H24" i="3"/>
  <c r="I24" i="3" s="1"/>
  <c r="G24" i="3"/>
  <c r="F24" i="3"/>
  <c r="J23" i="3"/>
  <c r="H23" i="3"/>
  <c r="I23" i="3" s="1"/>
  <c r="G23" i="3"/>
  <c r="F23" i="3"/>
  <c r="J22" i="3"/>
  <c r="H22" i="3"/>
  <c r="G22" i="3"/>
  <c r="F22" i="3"/>
  <c r="J21" i="3"/>
  <c r="H21" i="3"/>
  <c r="G21" i="3"/>
  <c r="F21" i="3"/>
  <c r="J20" i="3"/>
  <c r="H20" i="3"/>
  <c r="G20" i="3"/>
  <c r="F20" i="3"/>
  <c r="J19" i="3"/>
  <c r="H19" i="3"/>
  <c r="I19" i="3" s="1"/>
  <c r="G19" i="3"/>
  <c r="F19" i="3"/>
  <c r="J18" i="3"/>
  <c r="H18" i="3"/>
  <c r="I18" i="3" s="1"/>
  <c r="G18" i="3"/>
  <c r="F18" i="3"/>
  <c r="J17" i="3"/>
  <c r="H17" i="3"/>
  <c r="I17" i="3" s="1"/>
  <c r="G17" i="3"/>
  <c r="F17" i="3"/>
  <c r="J16" i="3"/>
  <c r="H16" i="3"/>
  <c r="I16" i="3" s="1"/>
  <c r="G16" i="3"/>
  <c r="F16" i="3"/>
  <c r="J15" i="3"/>
  <c r="H15" i="3"/>
  <c r="I15" i="3" s="1"/>
  <c r="G15" i="3"/>
  <c r="F15" i="3"/>
  <c r="J14" i="3"/>
  <c r="H14" i="3"/>
  <c r="G14" i="3"/>
  <c r="F14" i="3"/>
  <c r="J13" i="3"/>
  <c r="H13" i="3"/>
  <c r="G13" i="3"/>
  <c r="F13" i="3"/>
  <c r="J12" i="3"/>
  <c r="H12" i="3"/>
  <c r="G12" i="3"/>
  <c r="F12" i="3"/>
  <c r="J11" i="3"/>
  <c r="H11" i="3"/>
  <c r="G11" i="3"/>
  <c r="F11" i="3"/>
  <c r="J10" i="3"/>
  <c r="H10" i="3"/>
  <c r="G10" i="3"/>
  <c r="F10" i="3"/>
  <c r="J9" i="3"/>
  <c r="H9" i="3"/>
  <c r="I9" i="3" s="1"/>
  <c r="G9" i="3"/>
  <c r="F9" i="3"/>
  <c r="J8" i="3"/>
  <c r="H8" i="3"/>
  <c r="I8" i="3" s="1"/>
  <c r="G8" i="3"/>
  <c r="F8" i="3"/>
  <c r="J7" i="3"/>
  <c r="H7" i="3"/>
  <c r="I7" i="3" s="1"/>
  <c r="G7" i="3"/>
  <c r="F7" i="3"/>
  <c r="J6" i="3"/>
  <c r="H6" i="3"/>
  <c r="G6" i="3"/>
  <c r="F6" i="3"/>
  <c r="J5" i="3"/>
  <c r="H5" i="3"/>
  <c r="G5" i="3"/>
  <c r="F5" i="3"/>
  <c r="J4" i="3"/>
  <c r="H4" i="3"/>
  <c r="G4" i="3"/>
  <c r="F4" i="3"/>
  <c r="J3" i="3"/>
  <c r="H3" i="3"/>
  <c r="I3" i="3" s="1"/>
  <c r="G3" i="3"/>
  <c r="F3" i="3"/>
  <c r="J2" i="3"/>
  <c r="H2" i="3"/>
  <c r="I2" i="3" s="1"/>
  <c r="G2" i="3"/>
  <c r="F2" i="3"/>
  <c r="J90" i="17"/>
  <c r="H90" i="17"/>
  <c r="I90" i="17" s="1"/>
  <c r="G90" i="17"/>
  <c r="F90" i="17"/>
  <c r="J89" i="17"/>
  <c r="H89" i="17"/>
  <c r="I89" i="17" s="1"/>
  <c r="G89" i="17"/>
  <c r="F89" i="17"/>
  <c r="J88" i="17"/>
  <c r="H88" i="17"/>
  <c r="I88" i="17" s="1"/>
  <c r="G88" i="17"/>
  <c r="F88" i="17"/>
  <c r="J87" i="17"/>
  <c r="H87" i="17"/>
  <c r="G87" i="17"/>
  <c r="F87" i="17"/>
  <c r="J86" i="17"/>
  <c r="H86" i="17"/>
  <c r="G86" i="17"/>
  <c r="F86" i="17"/>
  <c r="J85" i="17"/>
  <c r="H85" i="17"/>
  <c r="G85" i="17"/>
  <c r="F85" i="17"/>
  <c r="J84" i="17"/>
  <c r="H84" i="17"/>
  <c r="G84" i="17"/>
  <c r="F84" i="17"/>
  <c r="J83" i="17"/>
  <c r="H83" i="17"/>
  <c r="G83" i="17"/>
  <c r="F83" i="17"/>
  <c r="J82" i="17"/>
  <c r="H82" i="17"/>
  <c r="G82" i="17"/>
  <c r="F82" i="17"/>
  <c r="J81" i="17"/>
  <c r="H81" i="17"/>
  <c r="G81" i="17"/>
  <c r="F81" i="17"/>
  <c r="J80" i="17"/>
  <c r="H80" i="17"/>
  <c r="G80" i="17"/>
  <c r="F80" i="17"/>
  <c r="J79" i="17"/>
  <c r="H79" i="17"/>
  <c r="G79" i="17"/>
  <c r="F79" i="17"/>
  <c r="J78" i="17"/>
  <c r="H78" i="17"/>
  <c r="G78" i="17"/>
  <c r="F78" i="17"/>
  <c r="J77" i="17"/>
  <c r="H77" i="17"/>
  <c r="G77" i="17"/>
  <c r="F77" i="17"/>
  <c r="J76" i="17"/>
  <c r="H76" i="17"/>
  <c r="G76" i="17"/>
  <c r="F76" i="17"/>
  <c r="J75" i="17"/>
  <c r="H75" i="17"/>
  <c r="G75" i="17"/>
  <c r="F75" i="17"/>
  <c r="J74" i="17"/>
  <c r="H74" i="17"/>
  <c r="G74" i="17"/>
  <c r="F74" i="17"/>
  <c r="J73" i="17"/>
  <c r="H73" i="17"/>
  <c r="G73" i="17"/>
  <c r="F73" i="17"/>
  <c r="J72" i="17"/>
  <c r="H72" i="17"/>
  <c r="G72" i="17"/>
  <c r="F72" i="17"/>
  <c r="J71" i="17"/>
  <c r="H71" i="17"/>
  <c r="G71" i="17"/>
  <c r="F71" i="17"/>
  <c r="J70" i="17"/>
  <c r="H70" i="17"/>
  <c r="G70" i="17"/>
  <c r="F70" i="17"/>
  <c r="J69" i="17"/>
  <c r="H69" i="17"/>
  <c r="G69" i="17"/>
  <c r="F69" i="17"/>
  <c r="J68" i="17"/>
  <c r="H68" i="17"/>
  <c r="G68" i="17"/>
  <c r="F68" i="17"/>
  <c r="J67" i="17"/>
  <c r="H67" i="17"/>
  <c r="G67" i="17"/>
  <c r="F67" i="17"/>
  <c r="J66" i="17"/>
  <c r="H66" i="17"/>
  <c r="G66" i="17"/>
  <c r="F66" i="17"/>
  <c r="J65" i="17"/>
  <c r="H65" i="17"/>
  <c r="I65" i="17" s="1"/>
  <c r="G65" i="17"/>
  <c r="F65" i="17"/>
  <c r="J64" i="17"/>
  <c r="H64" i="17"/>
  <c r="I64" i="17" s="1"/>
  <c r="G64" i="17"/>
  <c r="F64" i="17"/>
  <c r="J63" i="17"/>
  <c r="H63" i="17"/>
  <c r="G63" i="17"/>
  <c r="F63" i="17"/>
  <c r="J62" i="17"/>
  <c r="H62" i="17"/>
  <c r="G62" i="17"/>
  <c r="F62" i="17"/>
  <c r="J61" i="17"/>
  <c r="H61" i="17"/>
  <c r="G61" i="17"/>
  <c r="F61" i="17"/>
  <c r="J60" i="17"/>
  <c r="H60" i="17"/>
  <c r="I60" i="17" s="1"/>
  <c r="G60" i="17"/>
  <c r="F60" i="17"/>
  <c r="J59" i="17"/>
  <c r="H59" i="17"/>
  <c r="I59" i="17" s="1"/>
  <c r="G59" i="17"/>
  <c r="F59" i="17"/>
  <c r="J58" i="17"/>
  <c r="H58" i="17"/>
  <c r="I58" i="17" s="1"/>
  <c r="G58" i="17"/>
  <c r="F58" i="17"/>
  <c r="J57" i="17"/>
  <c r="H57" i="17"/>
  <c r="I57" i="17" s="1"/>
  <c r="G57" i="17"/>
  <c r="F57" i="17"/>
  <c r="J56" i="17"/>
  <c r="H56" i="17"/>
  <c r="I56" i="17" s="1"/>
  <c r="G56" i="17"/>
  <c r="F56" i="17"/>
  <c r="J55" i="17"/>
  <c r="H55" i="17"/>
  <c r="G55" i="17"/>
  <c r="F55" i="17"/>
  <c r="J54" i="17"/>
  <c r="H54" i="17"/>
  <c r="G54" i="17"/>
  <c r="F54" i="17"/>
  <c r="J53" i="17"/>
  <c r="H53" i="17"/>
  <c r="G53" i="17"/>
  <c r="F53" i="17"/>
  <c r="J52" i="17"/>
  <c r="H52" i="17"/>
  <c r="G52" i="17"/>
  <c r="F52" i="17"/>
  <c r="J51" i="17"/>
  <c r="H51" i="17"/>
  <c r="G51" i="17"/>
  <c r="F51" i="17"/>
  <c r="J50" i="17"/>
  <c r="H50" i="17"/>
  <c r="G50" i="17"/>
  <c r="F50" i="17"/>
  <c r="J49" i="17"/>
  <c r="H49" i="17"/>
  <c r="G49" i="17"/>
  <c r="F49" i="17"/>
  <c r="J48" i="17"/>
  <c r="H48" i="17"/>
  <c r="G48" i="17"/>
  <c r="F48" i="17"/>
  <c r="J47" i="17"/>
  <c r="H47" i="17"/>
  <c r="G47" i="17"/>
  <c r="F47" i="17"/>
  <c r="J46" i="17"/>
  <c r="H46" i="17"/>
  <c r="G46" i="17"/>
  <c r="F46" i="17"/>
  <c r="J45" i="17"/>
  <c r="H45" i="17"/>
  <c r="G45" i="17"/>
  <c r="F45" i="17"/>
  <c r="J44" i="17"/>
  <c r="H44" i="17"/>
  <c r="G44" i="17"/>
  <c r="F44" i="17"/>
  <c r="J43" i="17"/>
  <c r="H43" i="17"/>
  <c r="G43" i="17"/>
  <c r="F43" i="17"/>
  <c r="J42" i="17"/>
  <c r="H42" i="17"/>
  <c r="G42" i="17"/>
  <c r="F42" i="17"/>
  <c r="J41" i="17"/>
  <c r="H41" i="17"/>
  <c r="G41" i="17"/>
  <c r="F41" i="17"/>
  <c r="J40" i="17"/>
  <c r="H40" i="17"/>
  <c r="G40" i="17"/>
  <c r="F40" i="17"/>
  <c r="J39" i="17"/>
  <c r="H39" i="17"/>
  <c r="G39" i="17"/>
  <c r="F39" i="17"/>
  <c r="J38" i="17"/>
  <c r="H38" i="17"/>
  <c r="G38" i="17"/>
  <c r="F38" i="17"/>
  <c r="J37" i="17"/>
  <c r="H37" i="17"/>
  <c r="G37" i="17"/>
  <c r="F37" i="17"/>
  <c r="J36" i="17"/>
  <c r="H36" i="17"/>
  <c r="G36" i="17"/>
  <c r="F36" i="17"/>
  <c r="J35" i="17"/>
  <c r="H35" i="17"/>
  <c r="G35" i="17"/>
  <c r="F35" i="17"/>
  <c r="J34" i="17"/>
  <c r="H34" i="17"/>
  <c r="G34" i="17"/>
  <c r="F34" i="17"/>
  <c r="J33" i="17"/>
  <c r="H33" i="17"/>
  <c r="G33" i="17"/>
  <c r="F33" i="17"/>
  <c r="J32" i="17"/>
  <c r="H32" i="17"/>
  <c r="G32" i="17"/>
  <c r="F32" i="17"/>
  <c r="J31" i="17"/>
  <c r="H31" i="17"/>
  <c r="G31" i="17"/>
  <c r="F31" i="17"/>
  <c r="J30" i="17"/>
  <c r="H30" i="17"/>
  <c r="G30" i="17"/>
  <c r="F30" i="17"/>
  <c r="J29" i="17"/>
  <c r="H29" i="17"/>
  <c r="G29" i="17"/>
  <c r="F29" i="17"/>
  <c r="J28" i="17"/>
  <c r="H28" i="17"/>
  <c r="G28" i="17"/>
  <c r="F28" i="17"/>
  <c r="J27" i="17"/>
  <c r="H27" i="17"/>
  <c r="G27" i="17"/>
  <c r="F27" i="17"/>
  <c r="J26" i="17"/>
  <c r="H26" i="17"/>
  <c r="G26" i="17"/>
  <c r="F26" i="17"/>
  <c r="J25" i="17"/>
  <c r="H25" i="17"/>
  <c r="I25" i="17" s="1"/>
  <c r="G25" i="17"/>
  <c r="F25" i="17"/>
  <c r="J24" i="17"/>
  <c r="H24" i="17"/>
  <c r="I24" i="17" s="1"/>
  <c r="G24" i="17"/>
  <c r="F24" i="17"/>
  <c r="J23" i="17"/>
  <c r="H23" i="17"/>
  <c r="G23" i="17"/>
  <c r="F23" i="17"/>
  <c r="J22" i="17"/>
  <c r="H22" i="17"/>
  <c r="G22" i="17"/>
  <c r="F22" i="17"/>
  <c r="J21" i="17"/>
  <c r="H21" i="17"/>
  <c r="G21" i="17"/>
  <c r="F21" i="17"/>
  <c r="J20" i="17"/>
  <c r="H20" i="17"/>
  <c r="G20" i="17"/>
  <c r="F20" i="17"/>
  <c r="J19" i="17"/>
  <c r="H19" i="17"/>
  <c r="G19" i="17"/>
  <c r="F19" i="17"/>
  <c r="J18" i="17"/>
  <c r="H18" i="17"/>
  <c r="G18" i="17"/>
  <c r="F18" i="17"/>
  <c r="J17" i="17"/>
  <c r="H17" i="17"/>
  <c r="I17" i="17" s="1"/>
  <c r="G17" i="17"/>
  <c r="F17" i="17"/>
  <c r="J16" i="17"/>
  <c r="H16" i="17"/>
  <c r="I16" i="17" s="1"/>
  <c r="G16" i="17"/>
  <c r="F16" i="17"/>
  <c r="J15" i="17"/>
  <c r="H15" i="17"/>
  <c r="G15" i="17"/>
  <c r="F15" i="17"/>
  <c r="J14" i="17"/>
  <c r="H14" i="17"/>
  <c r="G14" i="17"/>
  <c r="F14" i="17"/>
  <c r="J13" i="17"/>
  <c r="H13" i="17"/>
  <c r="G13" i="17"/>
  <c r="F13" i="17"/>
  <c r="J12" i="17"/>
  <c r="H12" i="17"/>
  <c r="I12" i="17" s="1"/>
  <c r="G12" i="17"/>
  <c r="F12" i="17"/>
  <c r="J11" i="17"/>
  <c r="H11" i="17"/>
  <c r="I11" i="17" s="1"/>
  <c r="G11" i="17"/>
  <c r="F11" i="17"/>
  <c r="J10" i="17"/>
  <c r="H10" i="17"/>
  <c r="I10" i="17" s="1"/>
  <c r="G10" i="17"/>
  <c r="F10" i="17"/>
  <c r="J9" i="17"/>
  <c r="H9" i="17"/>
  <c r="I9" i="17" s="1"/>
  <c r="G9" i="17"/>
  <c r="F9" i="17"/>
  <c r="J8" i="17"/>
  <c r="H8" i="17"/>
  <c r="I8" i="17" s="1"/>
  <c r="G8" i="17"/>
  <c r="F8" i="17"/>
  <c r="J7" i="17"/>
  <c r="H7" i="17"/>
  <c r="G7" i="17"/>
  <c r="F7" i="17"/>
  <c r="J6" i="17"/>
  <c r="H6" i="17"/>
  <c r="G6" i="17"/>
  <c r="F6" i="17"/>
  <c r="J5" i="17"/>
  <c r="H5" i="17"/>
  <c r="G5" i="17"/>
  <c r="F5" i="17"/>
  <c r="J4" i="17"/>
  <c r="H4" i="17"/>
  <c r="I4" i="17" s="1"/>
  <c r="G4" i="17"/>
  <c r="F4" i="17"/>
  <c r="J3" i="17"/>
  <c r="H3" i="17"/>
  <c r="I3" i="17" s="1"/>
  <c r="G3" i="17"/>
  <c r="F3" i="17"/>
  <c r="J2" i="17"/>
  <c r="H2" i="17"/>
  <c r="I2" i="17" s="1"/>
  <c r="G2" i="17"/>
  <c r="F2" i="17"/>
  <c r="J26" i="21"/>
  <c r="H26" i="21"/>
  <c r="G26" i="21"/>
  <c r="F26" i="21"/>
  <c r="J25" i="21"/>
  <c r="H25" i="21"/>
  <c r="G25" i="21"/>
  <c r="F25" i="21"/>
  <c r="J24" i="21"/>
  <c r="H24" i="21"/>
  <c r="G24" i="21"/>
  <c r="F24" i="21"/>
  <c r="J23" i="21"/>
  <c r="H23" i="21"/>
  <c r="G23" i="21"/>
  <c r="F23" i="21"/>
  <c r="J22" i="21"/>
  <c r="H22" i="21"/>
  <c r="G22" i="21"/>
  <c r="F22" i="21"/>
  <c r="J21" i="21"/>
  <c r="H21" i="21"/>
  <c r="G21" i="21"/>
  <c r="F21" i="21"/>
  <c r="J20" i="21"/>
  <c r="H20" i="21"/>
  <c r="G20" i="21"/>
  <c r="F20" i="21"/>
  <c r="J19" i="21"/>
  <c r="H19" i="21"/>
  <c r="G19" i="21"/>
  <c r="F19" i="21"/>
  <c r="J18" i="21"/>
  <c r="H18" i="21"/>
  <c r="G18" i="21"/>
  <c r="F18" i="21"/>
  <c r="J17" i="21"/>
  <c r="H17" i="21"/>
  <c r="G17" i="21"/>
  <c r="F17" i="21"/>
  <c r="J16" i="21"/>
  <c r="H16" i="21"/>
  <c r="G16" i="21"/>
  <c r="F16" i="21"/>
  <c r="J15" i="21"/>
  <c r="H15" i="21"/>
  <c r="G15" i="21"/>
  <c r="F15" i="21"/>
  <c r="J14" i="21"/>
  <c r="H14" i="21"/>
  <c r="G14" i="21"/>
  <c r="F14" i="21"/>
  <c r="J13" i="21"/>
  <c r="H13" i="21"/>
  <c r="G13" i="21"/>
  <c r="F13" i="21"/>
  <c r="J12" i="21"/>
  <c r="H12" i="21"/>
  <c r="G12" i="21"/>
  <c r="F12" i="21"/>
  <c r="J11" i="21"/>
  <c r="H11" i="21"/>
  <c r="G11" i="21"/>
  <c r="F11" i="21"/>
  <c r="J10" i="21"/>
  <c r="H10" i="21"/>
  <c r="G10" i="21"/>
  <c r="F10" i="21"/>
  <c r="J9" i="21"/>
  <c r="H9" i="21"/>
  <c r="G9" i="21"/>
  <c r="F9" i="21"/>
  <c r="J8" i="21"/>
  <c r="H8" i="21"/>
  <c r="G8" i="21"/>
  <c r="F8" i="21"/>
  <c r="J7" i="21"/>
  <c r="H7" i="21"/>
  <c r="G7" i="21"/>
  <c r="F7" i="21"/>
  <c r="J6" i="21"/>
  <c r="H6" i="21"/>
  <c r="G6" i="21"/>
  <c r="F6" i="21"/>
  <c r="J5" i="21"/>
  <c r="H5" i="21"/>
  <c r="G5" i="21"/>
  <c r="F5" i="21"/>
  <c r="J4" i="21"/>
  <c r="H4" i="21"/>
  <c r="G4" i="21"/>
  <c r="F4" i="21"/>
  <c r="J3" i="21"/>
  <c r="H3" i="21"/>
  <c r="G3" i="21"/>
  <c r="F3" i="21"/>
  <c r="J2" i="21"/>
  <c r="H2" i="21"/>
  <c r="G2" i="21"/>
  <c r="F2" i="21"/>
  <c r="J90" i="2"/>
  <c r="H90" i="2"/>
  <c r="I90" i="2" s="1"/>
  <c r="G90" i="2"/>
  <c r="F90" i="2"/>
  <c r="J89" i="2"/>
  <c r="I89" i="2"/>
  <c r="G89" i="2"/>
  <c r="F89" i="2"/>
  <c r="J88" i="2"/>
  <c r="I88" i="2"/>
  <c r="G88" i="2"/>
  <c r="F88" i="2"/>
  <c r="J87" i="2"/>
  <c r="G87" i="2"/>
  <c r="F87" i="2"/>
  <c r="J86" i="2"/>
  <c r="G86" i="2"/>
  <c r="F86" i="2"/>
  <c r="J85" i="2"/>
  <c r="G85" i="2"/>
  <c r="F85" i="2"/>
  <c r="J84" i="2"/>
  <c r="G84" i="2"/>
  <c r="F84" i="2"/>
  <c r="J83" i="2"/>
  <c r="G83" i="2"/>
  <c r="F83" i="2"/>
  <c r="J82" i="2"/>
  <c r="G82" i="2"/>
  <c r="F82" i="2"/>
  <c r="J81" i="2"/>
  <c r="G81" i="2"/>
  <c r="F81" i="2"/>
  <c r="J80" i="2"/>
  <c r="I80" i="2"/>
  <c r="G80" i="2"/>
  <c r="F80" i="2"/>
  <c r="J79" i="2"/>
  <c r="G79" i="2"/>
  <c r="F79" i="2"/>
  <c r="J78" i="2"/>
  <c r="G78" i="2"/>
  <c r="F78" i="2"/>
  <c r="J77" i="2"/>
  <c r="I77" i="2"/>
  <c r="G77" i="2"/>
  <c r="F77" i="2"/>
  <c r="J76" i="2"/>
  <c r="I76" i="2"/>
  <c r="G76" i="2"/>
  <c r="F76" i="2"/>
  <c r="J75" i="2"/>
  <c r="I75" i="2"/>
  <c r="G75" i="2"/>
  <c r="F75" i="2"/>
  <c r="J74" i="2"/>
  <c r="I74" i="2"/>
  <c r="G74" i="2"/>
  <c r="F74" i="2"/>
  <c r="J73" i="2"/>
  <c r="I73" i="2"/>
  <c r="G73" i="2"/>
  <c r="F73" i="2"/>
  <c r="J72" i="2"/>
  <c r="I72" i="2"/>
  <c r="G72" i="2"/>
  <c r="F72" i="2"/>
  <c r="J71" i="2"/>
  <c r="I71" i="2"/>
  <c r="G71" i="2"/>
  <c r="F71" i="2"/>
  <c r="J70" i="2"/>
  <c r="I70" i="2"/>
  <c r="G70" i="2"/>
  <c r="F70" i="2"/>
  <c r="J69" i="2"/>
  <c r="I69" i="2"/>
  <c r="G69" i="2"/>
  <c r="F69" i="2"/>
  <c r="J68" i="2"/>
  <c r="I68" i="2"/>
  <c r="G68" i="2"/>
  <c r="F68" i="2"/>
  <c r="J67" i="2"/>
  <c r="I67" i="2"/>
  <c r="G67" i="2"/>
  <c r="F67" i="2"/>
  <c r="J66" i="2"/>
  <c r="I66" i="2"/>
  <c r="G66" i="2"/>
  <c r="F66" i="2"/>
  <c r="J65" i="2"/>
  <c r="I65" i="2"/>
  <c r="G65" i="2"/>
  <c r="F65" i="2"/>
  <c r="J64" i="2"/>
  <c r="G64" i="2"/>
  <c r="F64" i="2"/>
  <c r="J63" i="2"/>
  <c r="G63" i="2"/>
  <c r="F63" i="2"/>
  <c r="J62" i="2"/>
  <c r="G62" i="2"/>
  <c r="F62" i="2"/>
  <c r="J61" i="2"/>
  <c r="I61" i="2"/>
  <c r="G61" i="2"/>
  <c r="F61" i="2"/>
  <c r="J60" i="2"/>
  <c r="I60" i="2"/>
  <c r="G60" i="2"/>
  <c r="F60" i="2"/>
  <c r="J59" i="2"/>
  <c r="I59" i="2"/>
  <c r="G59" i="2"/>
  <c r="F59" i="2"/>
  <c r="J58" i="2"/>
  <c r="I58" i="2"/>
  <c r="G58" i="2"/>
  <c r="F58" i="2"/>
  <c r="J57" i="2"/>
  <c r="I57" i="2"/>
  <c r="G57" i="2"/>
  <c r="F57" i="2"/>
  <c r="J56" i="2"/>
  <c r="I56" i="2"/>
  <c r="G56" i="2"/>
  <c r="F56" i="2"/>
  <c r="J55" i="2"/>
  <c r="I55" i="2"/>
  <c r="G55" i="2"/>
  <c r="F55" i="2"/>
  <c r="J54" i="2"/>
  <c r="I54" i="2"/>
  <c r="G54" i="2"/>
  <c r="F54" i="2"/>
  <c r="J53" i="2"/>
  <c r="I53" i="2"/>
  <c r="G53" i="2"/>
  <c r="F53" i="2"/>
  <c r="J52" i="2"/>
  <c r="I52" i="2"/>
  <c r="G52" i="2"/>
  <c r="F52" i="2"/>
  <c r="J51" i="2"/>
  <c r="I51" i="2"/>
  <c r="G51" i="2"/>
  <c r="F51" i="2"/>
  <c r="J50" i="2"/>
  <c r="I50" i="2"/>
  <c r="G50" i="2"/>
  <c r="F50" i="2"/>
  <c r="J49" i="2"/>
  <c r="I49" i="2"/>
  <c r="G49" i="2"/>
  <c r="F49" i="2"/>
  <c r="J48" i="2"/>
  <c r="G48" i="2"/>
  <c r="F48" i="2"/>
  <c r="J47" i="2"/>
  <c r="G47" i="2"/>
  <c r="F47" i="2"/>
  <c r="J46" i="2"/>
  <c r="G46" i="2"/>
  <c r="F46" i="2"/>
  <c r="J45" i="2"/>
  <c r="I45" i="2"/>
  <c r="G45" i="2"/>
  <c r="F45" i="2"/>
  <c r="J44" i="2"/>
  <c r="I44" i="2"/>
  <c r="G44" i="2"/>
  <c r="F44" i="2"/>
  <c r="J43" i="2"/>
  <c r="I43" i="2"/>
  <c r="G43" i="2"/>
  <c r="F43" i="2"/>
  <c r="J42" i="2"/>
  <c r="I42" i="2"/>
  <c r="G42" i="2"/>
  <c r="F42" i="2"/>
  <c r="J41" i="2"/>
  <c r="I41" i="2"/>
  <c r="G41" i="2"/>
  <c r="F41" i="2"/>
  <c r="J40" i="2"/>
  <c r="I40" i="2"/>
  <c r="G40" i="2"/>
  <c r="F40" i="2"/>
  <c r="J39" i="2"/>
  <c r="I39" i="2"/>
  <c r="G39" i="2"/>
  <c r="F39" i="2"/>
  <c r="J38" i="2"/>
  <c r="I38" i="2"/>
  <c r="G38" i="2"/>
  <c r="F38" i="2"/>
  <c r="J37" i="2"/>
  <c r="I37" i="2"/>
  <c r="G37" i="2"/>
  <c r="F37" i="2"/>
  <c r="J36" i="2"/>
  <c r="I36" i="2"/>
  <c r="G36" i="2"/>
  <c r="F36" i="2"/>
  <c r="J35" i="2"/>
  <c r="I35" i="2"/>
  <c r="G35" i="2"/>
  <c r="F35" i="2"/>
  <c r="J34" i="2"/>
  <c r="I34" i="2"/>
  <c r="G34" i="2"/>
  <c r="F34" i="2"/>
  <c r="J33" i="2"/>
  <c r="I33" i="2"/>
  <c r="G33" i="2"/>
  <c r="F33" i="2"/>
  <c r="J32" i="2"/>
  <c r="G32" i="2"/>
  <c r="F32" i="2"/>
  <c r="J31" i="2"/>
  <c r="G31" i="2"/>
  <c r="F31" i="2"/>
  <c r="J30" i="2"/>
  <c r="G30" i="2"/>
  <c r="F30" i="2"/>
  <c r="J29" i="2"/>
  <c r="I29" i="2"/>
  <c r="G29" i="2"/>
  <c r="F29" i="2"/>
  <c r="J28" i="2"/>
  <c r="I28" i="2"/>
  <c r="G28" i="2"/>
  <c r="F28" i="2"/>
  <c r="J27" i="2"/>
  <c r="I27" i="2"/>
  <c r="G27" i="2"/>
  <c r="F27" i="2"/>
  <c r="J26" i="2"/>
  <c r="I26" i="2"/>
  <c r="G26" i="2"/>
  <c r="F26" i="2"/>
  <c r="J25" i="2"/>
  <c r="I25" i="2"/>
  <c r="G25" i="2"/>
  <c r="F25" i="2"/>
  <c r="J24" i="2"/>
  <c r="I24" i="2"/>
  <c r="G24" i="2"/>
  <c r="F24" i="2"/>
  <c r="J23" i="2"/>
  <c r="I23" i="2"/>
  <c r="G23" i="2"/>
  <c r="F23" i="2"/>
  <c r="J22" i="2"/>
  <c r="I22" i="2"/>
  <c r="G22" i="2"/>
  <c r="F22" i="2"/>
  <c r="J21" i="2"/>
  <c r="I21" i="2"/>
  <c r="G21" i="2"/>
  <c r="F21" i="2"/>
  <c r="J20" i="2"/>
  <c r="I20" i="2"/>
  <c r="G20" i="2"/>
  <c r="F20" i="2"/>
  <c r="J19" i="2"/>
  <c r="I19" i="2"/>
  <c r="G19" i="2"/>
  <c r="F19" i="2"/>
  <c r="J18" i="2"/>
  <c r="I18" i="2"/>
  <c r="G18" i="2"/>
  <c r="F18" i="2"/>
  <c r="J17" i="2"/>
  <c r="I17" i="2"/>
  <c r="G17" i="2"/>
  <c r="F17" i="2"/>
  <c r="J16" i="2"/>
  <c r="G16" i="2"/>
  <c r="F16" i="2"/>
  <c r="J15" i="2"/>
  <c r="G15" i="2"/>
  <c r="F15" i="2"/>
  <c r="J14" i="2"/>
  <c r="G14" i="2"/>
  <c r="F14" i="2"/>
  <c r="J13" i="2"/>
  <c r="I13" i="2"/>
  <c r="G13" i="2"/>
  <c r="F13" i="2"/>
  <c r="J12" i="2"/>
  <c r="I12" i="2"/>
  <c r="G12" i="2"/>
  <c r="F12" i="2"/>
  <c r="J11" i="2"/>
  <c r="I11" i="2"/>
  <c r="G11" i="2"/>
  <c r="F11" i="2"/>
  <c r="J10" i="2"/>
  <c r="I10" i="2"/>
  <c r="G10" i="2"/>
  <c r="F10" i="2"/>
  <c r="J9" i="2"/>
  <c r="I9" i="2"/>
  <c r="G9" i="2"/>
  <c r="F9" i="2"/>
  <c r="J8" i="2"/>
  <c r="I8" i="2"/>
  <c r="G8" i="2"/>
  <c r="F8" i="2"/>
  <c r="J7" i="2"/>
  <c r="I7" i="2"/>
  <c r="G7" i="2"/>
  <c r="F7" i="2"/>
  <c r="J6" i="2"/>
  <c r="I6" i="2"/>
  <c r="G6" i="2"/>
  <c r="F6" i="2"/>
  <c r="J5" i="2"/>
  <c r="I5" i="2"/>
  <c r="G5" i="2"/>
  <c r="F5" i="2"/>
  <c r="J4" i="2"/>
  <c r="I4" i="2"/>
  <c r="G4" i="2"/>
  <c r="F4" i="2"/>
  <c r="J3" i="2"/>
  <c r="I3" i="2"/>
  <c r="G3" i="2"/>
  <c r="F3" i="2"/>
  <c r="J2" i="2"/>
  <c r="I2" i="2"/>
  <c r="G2" i="2"/>
  <c r="F2" i="2"/>
  <c r="C78" i="27"/>
  <c r="I77" i="27"/>
  <c r="G77" i="27"/>
  <c r="E77" i="27"/>
  <c r="C77" i="27"/>
  <c r="I76" i="27"/>
  <c r="G76" i="27"/>
  <c r="E76" i="27"/>
  <c r="C76" i="27"/>
  <c r="I75" i="27"/>
  <c r="G75" i="27"/>
  <c r="E75" i="27"/>
  <c r="C75" i="27"/>
  <c r="I74" i="27"/>
  <c r="G74" i="27"/>
  <c r="E74" i="27"/>
  <c r="C74" i="27"/>
  <c r="I73" i="27"/>
  <c r="G73" i="27"/>
  <c r="E73" i="27"/>
  <c r="C73" i="27"/>
  <c r="I72" i="27"/>
  <c r="G72" i="27"/>
  <c r="E72" i="27"/>
  <c r="C72" i="27"/>
  <c r="I71" i="27"/>
  <c r="G71" i="27"/>
  <c r="E71" i="27"/>
  <c r="C71" i="27"/>
  <c r="I70" i="27"/>
  <c r="G70" i="27"/>
  <c r="E70" i="27"/>
  <c r="C70" i="27"/>
  <c r="I69" i="27"/>
  <c r="G69" i="27"/>
  <c r="E69" i="27"/>
  <c r="C69" i="27"/>
  <c r="I68" i="27"/>
  <c r="G68" i="27"/>
  <c r="E68" i="27"/>
  <c r="C68" i="27"/>
  <c r="I67" i="27"/>
  <c r="G67" i="27"/>
  <c r="E67" i="27"/>
  <c r="C67" i="27"/>
  <c r="I66" i="27"/>
  <c r="G66" i="27"/>
  <c r="E66" i="27"/>
  <c r="C66" i="27"/>
  <c r="I65" i="27"/>
  <c r="G65" i="27"/>
  <c r="E65" i="27"/>
  <c r="C65" i="27"/>
  <c r="I64" i="27"/>
  <c r="G64" i="27"/>
  <c r="E64" i="27"/>
  <c r="C64" i="27"/>
  <c r="I63" i="27"/>
  <c r="G63" i="27"/>
  <c r="E63" i="27"/>
  <c r="C63" i="27"/>
  <c r="I62" i="27"/>
  <c r="G62" i="27"/>
  <c r="E62" i="27"/>
  <c r="C62" i="27"/>
  <c r="I61" i="27"/>
  <c r="G61" i="27"/>
  <c r="E61" i="27"/>
  <c r="C61" i="27"/>
  <c r="I60" i="27"/>
  <c r="G60" i="27"/>
  <c r="E60" i="27"/>
  <c r="C60" i="27"/>
  <c r="I59" i="27"/>
  <c r="G59" i="27"/>
  <c r="E59" i="27"/>
  <c r="C59" i="27"/>
  <c r="I58" i="27"/>
  <c r="G58" i="27"/>
  <c r="E58" i="27"/>
  <c r="C58" i="27"/>
  <c r="I57" i="27"/>
  <c r="G57" i="27"/>
  <c r="E57" i="27"/>
  <c r="C57" i="27"/>
  <c r="I56" i="27"/>
  <c r="G56" i="27"/>
  <c r="E56" i="27"/>
  <c r="C56" i="27"/>
  <c r="I55" i="27"/>
  <c r="G55" i="27"/>
  <c r="E55" i="27"/>
  <c r="C55" i="27"/>
  <c r="I54" i="27"/>
  <c r="G54" i="27"/>
  <c r="E54" i="27"/>
  <c r="C54" i="27"/>
  <c r="I53" i="27"/>
  <c r="G53" i="27"/>
  <c r="E53" i="27"/>
  <c r="C53" i="27"/>
  <c r="I52" i="27"/>
  <c r="G52" i="27"/>
  <c r="E52" i="27"/>
  <c r="C52" i="27"/>
  <c r="I51" i="27"/>
  <c r="G51" i="27"/>
  <c r="E51" i="27"/>
  <c r="C51" i="27"/>
  <c r="I50" i="27"/>
  <c r="G50" i="27"/>
  <c r="E50" i="27"/>
  <c r="C50" i="27"/>
  <c r="I49" i="27"/>
  <c r="G49" i="27"/>
  <c r="E49" i="27"/>
  <c r="C49" i="27"/>
  <c r="I48" i="27"/>
  <c r="G48" i="27"/>
  <c r="E48" i="27"/>
  <c r="C48" i="27"/>
  <c r="I47" i="27"/>
  <c r="G47" i="27"/>
  <c r="E47" i="27"/>
  <c r="C47" i="27"/>
  <c r="I46" i="27"/>
  <c r="G46" i="27"/>
  <c r="E46" i="27"/>
  <c r="C46" i="27"/>
  <c r="I45" i="27"/>
  <c r="G45" i="27"/>
  <c r="E45" i="27"/>
  <c r="C45" i="27"/>
  <c r="I44" i="27"/>
  <c r="G44" i="27"/>
  <c r="E44" i="27"/>
  <c r="C44" i="27"/>
  <c r="I43" i="27"/>
  <c r="G43" i="27"/>
  <c r="E43" i="27"/>
  <c r="C43" i="27"/>
  <c r="I42" i="27"/>
  <c r="G42" i="27"/>
  <c r="E42" i="27"/>
  <c r="C42" i="27"/>
  <c r="I41" i="27"/>
  <c r="G41" i="27"/>
  <c r="E41" i="27"/>
  <c r="C41" i="27"/>
  <c r="I40" i="27"/>
  <c r="G40" i="27"/>
  <c r="E40" i="27"/>
  <c r="C40" i="27"/>
  <c r="I39" i="27"/>
  <c r="G39" i="27"/>
  <c r="E39" i="27"/>
  <c r="C39" i="27"/>
  <c r="I38" i="27"/>
  <c r="G38" i="27"/>
  <c r="E38" i="27"/>
  <c r="C38" i="27"/>
  <c r="I37" i="27"/>
  <c r="G37" i="27"/>
  <c r="E37" i="27"/>
  <c r="C37" i="27"/>
  <c r="I36" i="27"/>
  <c r="G36" i="27"/>
  <c r="E36" i="27"/>
  <c r="C36" i="27"/>
  <c r="I35" i="27"/>
  <c r="G35" i="27"/>
  <c r="E35" i="27"/>
  <c r="C35" i="27"/>
  <c r="I34" i="27"/>
  <c r="G34" i="27"/>
  <c r="E34" i="27"/>
  <c r="C34" i="27"/>
  <c r="I33" i="27"/>
  <c r="G33" i="27"/>
  <c r="E33" i="27"/>
  <c r="C33" i="27"/>
  <c r="I32" i="27"/>
  <c r="G32" i="27"/>
  <c r="E32" i="27"/>
  <c r="C32" i="27"/>
  <c r="I31" i="27"/>
  <c r="G31" i="27"/>
  <c r="E31" i="27"/>
  <c r="C31" i="27"/>
  <c r="I30" i="27"/>
  <c r="G30" i="27"/>
  <c r="E30" i="27"/>
  <c r="C30" i="27"/>
  <c r="I29" i="27"/>
  <c r="G29" i="27"/>
  <c r="E29" i="27"/>
  <c r="C29" i="27"/>
  <c r="I28" i="27"/>
  <c r="G28" i="27"/>
  <c r="E28" i="27"/>
  <c r="C28" i="27"/>
  <c r="I27" i="27"/>
  <c r="G27" i="27"/>
  <c r="E27" i="27"/>
  <c r="C27" i="27"/>
  <c r="I26" i="27"/>
  <c r="G26" i="27"/>
  <c r="E26" i="27"/>
  <c r="C26" i="27"/>
  <c r="I25" i="27"/>
  <c r="G25" i="27"/>
  <c r="E25" i="27"/>
  <c r="C25" i="27"/>
  <c r="I24" i="27"/>
  <c r="G24" i="27"/>
  <c r="E24" i="27"/>
  <c r="C24" i="27"/>
  <c r="I23" i="27"/>
  <c r="G23" i="27"/>
  <c r="E23" i="27"/>
  <c r="C23" i="27"/>
  <c r="I22" i="27"/>
  <c r="G22" i="27"/>
  <c r="E22" i="27"/>
  <c r="C22" i="27"/>
  <c r="I21" i="27"/>
  <c r="G21" i="27"/>
  <c r="E21" i="27"/>
  <c r="C21" i="27"/>
  <c r="I20" i="27"/>
  <c r="G20" i="27"/>
  <c r="E20" i="27"/>
  <c r="C20" i="27"/>
  <c r="I19" i="27"/>
  <c r="G19" i="27"/>
  <c r="E19" i="27"/>
  <c r="C19" i="27"/>
  <c r="I18" i="27"/>
  <c r="G18" i="27"/>
  <c r="E18" i="27"/>
  <c r="C18" i="27"/>
  <c r="I17" i="27"/>
  <c r="G17" i="27"/>
  <c r="E17" i="27"/>
  <c r="C17" i="27"/>
  <c r="I16" i="27"/>
  <c r="G16" i="27"/>
  <c r="E16" i="27"/>
  <c r="C16" i="27"/>
  <c r="I15" i="27"/>
  <c r="G15" i="27"/>
  <c r="E15" i="27"/>
  <c r="C15" i="27"/>
  <c r="I14" i="27"/>
  <c r="G14" i="27"/>
  <c r="E14" i="27"/>
  <c r="C14" i="27"/>
  <c r="I13" i="27"/>
  <c r="G13" i="27"/>
  <c r="E13" i="27"/>
  <c r="C13" i="27"/>
  <c r="I12" i="27"/>
  <c r="G12" i="27"/>
  <c r="E12" i="27"/>
  <c r="C12" i="27"/>
  <c r="I11" i="27"/>
  <c r="G11" i="27"/>
  <c r="E11" i="27"/>
  <c r="C11" i="27"/>
  <c r="I10" i="27"/>
  <c r="G10" i="27"/>
  <c r="E10" i="27"/>
  <c r="C10" i="27"/>
  <c r="I9" i="27"/>
  <c r="G9" i="27"/>
  <c r="E9" i="27"/>
  <c r="C9" i="27"/>
  <c r="I8" i="27"/>
  <c r="G8" i="27"/>
  <c r="E8" i="27"/>
  <c r="C8" i="27"/>
  <c r="I7" i="27"/>
  <c r="G7" i="27"/>
  <c r="E7" i="27"/>
  <c r="C7" i="27"/>
  <c r="I6" i="27"/>
  <c r="G6" i="27"/>
  <c r="E6" i="27"/>
  <c r="C6" i="27"/>
  <c r="I5" i="27"/>
  <c r="G5" i="27"/>
  <c r="E5" i="27"/>
  <c r="C5" i="27"/>
  <c r="I4" i="27"/>
  <c r="G4" i="27"/>
  <c r="E4" i="27"/>
  <c r="C4" i="27"/>
  <c r="I3" i="27"/>
  <c r="G3" i="27"/>
  <c r="E3" i="27"/>
  <c r="C3" i="27"/>
  <c r="I2" i="27"/>
  <c r="G2" i="27"/>
  <c r="E2" i="27"/>
  <c r="C2" i="27"/>
  <c r="I13" i="24" l="1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20" i="21"/>
  <c r="I19" i="21"/>
  <c r="I81" i="2"/>
  <c r="I82" i="2"/>
  <c r="I83" i="2"/>
  <c r="I84" i="2"/>
  <c r="I85" i="2"/>
  <c r="I86" i="2"/>
  <c r="I53" i="26"/>
  <c r="I54" i="26"/>
  <c r="I55" i="26"/>
  <c r="I56" i="26"/>
  <c r="I57" i="26"/>
  <c r="I59" i="26"/>
  <c r="I60" i="26"/>
  <c r="I61" i="26"/>
  <c r="I62" i="26"/>
  <c r="I63" i="26"/>
  <c r="I64" i="26"/>
  <c r="I65" i="26"/>
  <c r="I66" i="26"/>
  <c r="I67" i="26"/>
  <c r="I68" i="26"/>
  <c r="I71" i="26"/>
  <c r="I73" i="26"/>
  <c r="I74" i="26"/>
  <c r="I75" i="26"/>
  <c r="I76" i="26"/>
  <c r="I34" i="26"/>
  <c r="I35" i="26"/>
  <c r="I36" i="26"/>
  <c r="I39" i="26"/>
  <c r="I40" i="26"/>
  <c r="I41" i="26"/>
  <c r="I42" i="26"/>
  <c r="I43" i="26"/>
  <c r="I44" i="26"/>
  <c r="I47" i="26"/>
  <c r="I48" i="26"/>
  <c r="I49" i="26"/>
  <c r="I50" i="26"/>
  <c r="I51" i="26"/>
  <c r="I52" i="26"/>
  <c r="I25" i="21"/>
  <c r="I21" i="21"/>
  <c r="I2" i="21"/>
  <c r="I3" i="21"/>
  <c r="I9" i="21"/>
  <c r="I11" i="21"/>
  <c r="I12" i="21"/>
  <c r="I13" i="21"/>
  <c r="I17" i="21"/>
  <c r="I18" i="21"/>
  <c r="I4" i="21"/>
  <c r="I18" i="23"/>
  <c r="I19" i="23"/>
  <c r="I2" i="23"/>
  <c r="I3" i="23"/>
  <c r="I4" i="23"/>
  <c r="I5" i="23"/>
  <c r="I6" i="23"/>
  <c r="I18" i="17"/>
  <c r="I19" i="17"/>
  <c r="I20" i="17"/>
  <c r="I72" i="17"/>
  <c r="I73" i="17"/>
  <c r="I74" i="17"/>
  <c r="I75" i="17"/>
  <c r="I76" i="17"/>
  <c r="I80" i="17"/>
  <c r="I81" i="17"/>
  <c r="I82" i="17"/>
  <c r="I26" i="17"/>
  <c r="I27" i="17"/>
  <c r="I28" i="17"/>
  <c r="I32" i="17"/>
  <c r="I33" i="17"/>
  <c r="I34" i="17"/>
  <c r="I35" i="17"/>
  <c r="I36" i="17"/>
  <c r="I40" i="17"/>
  <c r="I41" i="17"/>
  <c r="I42" i="17"/>
  <c r="I43" i="17"/>
  <c r="I44" i="17"/>
  <c r="I48" i="17"/>
  <c r="I49" i="17"/>
  <c r="I50" i="17"/>
  <c r="I66" i="17"/>
  <c r="I10" i="21"/>
  <c r="I5" i="21"/>
  <c r="I26" i="21"/>
  <c r="I23" i="21"/>
  <c r="I15" i="21"/>
  <c r="I7" i="21"/>
  <c r="I77" i="3"/>
  <c r="I83" i="3"/>
  <c r="I79" i="3"/>
  <c r="I63" i="3"/>
  <c r="I47" i="3"/>
  <c r="I31" i="3"/>
  <c r="I21" i="3"/>
  <c r="I13" i="3"/>
  <c r="I5" i="3"/>
  <c r="I2" i="18"/>
  <c r="I83" i="18"/>
  <c r="I67" i="18"/>
  <c r="I18" i="18"/>
  <c r="I54" i="18"/>
  <c r="I3" i="18"/>
  <c r="I51" i="17"/>
  <c r="I52" i="17"/>
  <c r="I67" i="17"/>
  <c r="I68" i="17"/>
  <c r="I83" i="17"/>
  <c r="I84" i="17"/>
  <c r="I10" i="3"/>
  <c r="I11" i="3"/>
  <c r="I26" i="3"/>
  <c r="I27" i="3"/>
  <c r="I55" i="3"/>
  <c r="I56" i="3"/>
  <c r="I57" i="3"/>
  <c r="I30" i="18"/>
  <c r="I31" i="18"/>
  <c r="I34" i="18"/>
  <c r="I35" i="18"/>
  <c r="I38" i="18"/>
  <c r="I86" i="17"/>
  <c r="I78" i="17"/>
  <c r="I70" i="17"/>
  <c r="I62" i="17"/>
  <c r="I54" i="17"/>
  <c r="I46" i="17"/>
  <c r="I38" i="17"/>
  <c r="I30" i="17"/>
  <c r="I22" i="17"/>
  <c r="I14" i="17"/>
  <c r="I6" i="17"/>
  <c r="I42" i="18"/>
  <c r="I43" i="18"/>
  <c r="I44" i="18"/>
  <c r="I46" i="18"/>
  <c r="I50" i="18"/>
  <c r="I51" i="18"/>
  <c r="I14" i="2"/>
  <c r="I15" i="2"/>
  <c r="I16" i="2"/>
  <c r="I30" i="2"/>
  <c r="I31" i="2"/>
  <c r="I32" i="2"/>
  <c r="I46" i="2"/>
  <c r="I47" i="2"/>
  <c r="I48" i="2"/>
  <c r="I62" i="2"/>
  <c r="I63" i="2"/>
  <c r="I64" i="2"/>
  <c r="I78" i="2"/>
  <c r="I79" i="2"/>
  <c r="I87" i="2"/>
  <c r="I6" i="21"/>
  <c r="I14" i="21"/>
  <c r="I22" i="21"/>
  <c r="I5" i="17"/>
  <c r="I13" i="17"/>
  <c r="I21" i="17"/>
  <c r="I29" i="17"/>
  <c r="I37" i="17"/>
  <c r="I45" i="17"/>
  <c r="I53" i="17"/>
  <c r="I61" i="17"/>
  <c r="I69" i="17"/>
  <c r="I77" i="17"/>
  <c r="I85" i="17"/>
  <c r="I4" i="3"/>
  <c r="I12" i="3"/>
  <c r="I20" i="3"/>
  <c r="I28" i="3"/>
  <c r="I29" i="3"/>
  <c r="I42" i="3"/>
  <c r="I43" i="3"/>
  <c r="I45" i="3"/>
  <c r="I58" i="3"/>
  <c r="I59" i="3"/>
  <c r="I61" i="3"/>
  <c r="I74" i="3"/>
  <c r="I75" i="3"/>
  <c r="I4" i="18"/>
  <c r="I6" i="18"/>
  <c r="I10" i="18"/>
  <c r="I14" i="18"/>
  <c r="I55" i="18"/>
  <c r="I58" i="18"/>
  <c r="I62" i="18"/>
  <c r="I66" i="18"/>
  <c r="I8" i="21"/>
  <c r="I16" i="21"/>
  <c r="I24" i="21"/>
  <c r="I7" i="17"/>
  <c r="I15" i="17"/>
  <c r="I23" i="17"/>
  <c r="I31" i="17"/>
  <c r="I39" i="17"/>
  <c r="I47" i="17"/>
  <c r="I55" i="17"/>
  <c r="I63" i="17"/>
  <c r="I71" i="17"/>
  <c r="I79" i="17"/>
  <c r="I87" i="17"/>
  <c r="I6" i="3"/>
  <c r="I14" i="3"/>
  <c r="I22" i="3"/>
  <c r="I32" i="3"/>
  <c r="I48" i="3"/>
  <c r="I64" i="3"/>
  <c r="I80" i="3"/>
  <c r="I19" i="18"/>
  <c r="I22" i="18"/>
  <c r="I26" i="18"/>
  <c r="I68" i="18"/>
  <c r="I70" i="18"/>
  <c r="I74" i="18"/>
  <c r="I78" i="18"/>
  <c r="I7" i="18"/>
  <c r="I20" i="18"/>
  <c r="I47" i="18"/>
  <c r="I59" i="18"/>
  <c r="I60" i="18"/>
  <c r="I71" i="18"/>
  <c r="I36" i="3"/>
  <c r="I44" i="3"/>
  <c r="I52" i="3"/>
  <c r="I60" i="3"/>
  <c r="I68" i="3"/>
  <c r="I76" i="3"/>
  <c r="I5" i="26"/>
  <c r="I6" i="26"/>
  <c r="I37" i="26"/>
  <c r="I38" i="26"/>
  <c r="I69" i="26"/>
  <c r="I70" i="26"/>
  <c r="I11" i="18"/>
  <c r="I12" i="18"/>
  <c r="I23" i="18"/>
  <c r="I36" i="18"/>
  <c r="I63" i="18"/>
  <c r="I75" i="18"/>
  <c r="I76" i="18"/>
  <c r="I30" i="3"/>
  <c r="I38" i="3"/>
  <c r="I46" i="3"/>
  <c r="I54" i="3"/>
  <c r="I62" i="3"/>
  <c r="I70" i="3"/>
  <c r="I78" i="3"/>
  <c r="I13" i="26"/>
  <c r="I14" i="26"/>
  <c r="I26" i="26"/>
  <c r="I45" i="26"/>
  <c r="I46" i="26"/>
  <c r="I58" i="26"/>
  <c r="I77" i="26"/>
  <c r="I78" i="26"/>
  <c r="I15" i="18"/>
  <c r="I27" i="18"/>
  <c r="I28" i="18"/>
  <c r="I39" i="18"/>
  <c r="I52" i="18"/>
  <c r="I79" i="18"/>
  <c r="H83" i="25"/>
  <c r="I64" i="25" s="1"/>
  <c r="F83" i="25"/>
  <c r="J83" i="25"/>
  <c r="I81" i="18"/>
  <c r="I77" i="18"/>
  <c r="I73" i="18"/>
  <c r="I69" i="18"/>
  <c r="I65" i="18"/>
  <c r="I61" i="18"/>
  <c r="I57" i="18"/>
  <c r="I53" i="18"/>
  <c r="I49" i="18"/>
  <c r="I45" i="18"/>
  <c r="I41" i="18"/>
  <c r="I37" i="18"/>
  <c r="I33" i="18"/>
  <c r="I29" i="18"/>
  <c r="I25" i="18"/>
  <c r="I21" i="18"/>
  <c r="I17" i="18"/>
  <c r="I13" i="18"/>
  <c r="I9" i="18"/>
  <c r="I5" i="18"/>
  <c r="I87" i="5"/>
  <c r="I83" i="5"/>
  <c r="I79" i="5"/>
  <c r="I75" i="5"/>
  <c r="I71" i="5"/>
  <c r="I67" i="5"/>
  <c r="I63" i="5"/>
  <c r="I59" i="5"/>
  <c r="I55" i="5"/>
  <c r="I51" i="5"/>
  <c r="I47" i="5"/>
  <c r="I43" i="5"/>
  <c r="I39" i="5"/>
  <c r="I35" i="5"/>
  <c r="I31" i="5"/>
  <c r="I27" i="5"/>
  <c r="I23" i="5"/>
  <c r="I19" i="5"/>
  <c r="I15" i="5"/>
  <c r="I11" i="5"/>
  <c r="I7" i="5"/>
  <c r="I3" i="5"/>
  <c r="I90" i="5"/>
  <c r="I88" i="5"/>
  <c r="I80" i="5"/>
  <c r="I8" i="18"/>
  <c r="I16" i="18"/>
  <c r="I24" i="18"/>
  <c r="I32" i="18"/>
  <c r="I40" i="18"/>
  <c r="I48" i="18"/>
  <c r="I56" i="18"/>
  <c r="I64" i="18"/>
  <c r="I72" i="18"/>
  <c r="I80" i="18"/>
  <c r="I6" i="5"/>
  <c r="I14" i="5"/>
  <c r="I22" i="5"/>
  <c r="I30" i="5"/>
  <c r="I38" i="5"/>
  <c r="I46" i="5"/>
  <c r="I54" i="5"/>
  <c r="I62" i="5"/>
  <c r="I70" i="5"/>
  <c r="I78" i="5"/>
  <c r="I86" i="5"/>
  <c r="I40" i="25" l="1"/>
  <c r="I68" i="25"/>
  <c r="I60" i="25"/>
  <c r="I76" i="25"/>
  <c r="I6" i="25"/>
  <c r="I36" i="25"/>
  <c r="I55" i="25"/>
  <c r="I16" i="25"/>
  <c r="I28" i="25"/>
  <c r="I24" i="25"/>
  <c r="I22" i="25"/>
  <c r="I30" i="25"/>
  <c r="I20" i="25"/>
  <c r="I39" i="25"/>
  <c r="I48" i="25"/>
  <c r="I52" i="25"/>
  <c r="I12" i="25"/>
  <c r="I3" i="25"/>
  <c r="I11" i="25"/>
  <c r="I81" i="25"/>
  <c r="I77" i="25"/>
  <c r="I73" i="25"/>
  <c r="I69" i="25"/>
  <c r="I65" i="25"/>
  <c r="I61" i="25"/>
  <c r="I57" i="25"/>
  <c r="I53" i="25"/>
  <c r="I49" i="25"/>
  <c r="I45" i="25"/>
  <c r="I41" i="25"/>
  <c r="I37" i="25"/>
  <c r="I33" i="25"/>
  <c r="I83" i="25"/>
  <c r="I82" i="25"/>
  <c r="I74" i="25"/>
  <c r="I66" i="25"/>
  <c r="I58" i="25"/>
  <c r="I50" i="25"/>
  <c r="I42" i="25"/>
  <c r="I34" i="25"/>
  <c r="I62" i="25"/>
  <c r="I51" i="25"/>
  <c r="I25" i="25"/>
  <c r="I9" i="25"/>
  <c r="I78" i="25"/>
  <c r="I67" i="25"/>
  <c r="I46" i="25"/>
  <c r="I35" i="25"/>
  <c r="I17" i="25"/>
  <c r="I79" i="25"/>
  <c r="I59" i="25"/>
  <c r="I38" i="25"/>
  <c r="I23" i="25"/>
  <c r="I13" i="25"/>
  <c r="I2" i="25"/>
  <c r="I75" i="25"/>
  <c r="I54" i="25"/>
  <c r="I31" i="25"/>
  <c r="I21" i="25"/>
  <c r="I10" i="25"/>
  <c r="I70" i="25"/>
  <c r="I47" i="25"/>
  <c r="I29" i="25"/>
  <c r="I18" i="25"/>
  <c r="I7" i="25"/>
  <c r="I63" i="25"/>
  <c r="I5" i="25"/>
  <c r="I43" i="25"/>
  <c r="I26" i="25"/>
  <c r="I15" i="25"/>
  <c r="I19" i="25"/>
  <c r="I44" i="25"/>
  <c r="I72" i="25"/>
  <c r="I4" i="25"/>
  <c r="I56" i="25"/>
  <c r="I80" i="25"/>
  <c r="I14" i="25"/>
  <c r="I32" i="25"/>
  <c r="I71" i="25"/>
  <c r="I8" i="25"/>
  <c r="I27" i="25"/>
</calcChain>
</file>

<file path=xl/sharedStrings.xml><?xml version="1.0" encoding="utf-8"?>
<sst xmlns="http://schemas.openxmlformats.org/spreadsheetml/2006/main" count="1791" uniqueCount="375">
  <si>
    <t>Aylar</t>
  </si>
  <si>
    <t>FAALİYET KODU</t>
  </si>
  <si>
    <t xml:space="preserve">BİTKİSEL VE HAYVANSAL ÜRETİM        </t>
  </si>
  <si>
    <t xml:space="preserve">ORMANCILIK VE TOMRUKÇULUK           </t>
  </si>
  <si>
    <t xml:space="preserve">BALIKÇILIK VE SU ÜRÜNLERİ YETİŞ.    </t>
  </si>
  <si>
    <t xml:space="preserve">KÖMÜR VE LİNYİT ÇIKARTILMASI        </t>
  </si>
  <si>
    <t xml:space="preserve">HAM PETROL VE DOĞALGAZ ÇIKARIMI     </t>
  </si>
  <si>
    <t xml:space="preserve">METAL CEVHERİ MADENCİLİĞİ           </t>
  </si>
  <si>
    <t xml:space="preserve">DİĞER MADENCİLİK VE TAŞ OCAKÇILIĞI  </t>
  </si>
  <si>
    <t xml:space="preserve">MADENCİLİĞİ DESTEKLEYİCİ HİZMET     </t>
  </si>
  <si>
    <t xml:space="preserve">GIDA ÜRÜNLERİ İMALATI               </t>
  </si>
  <si>
    <t xml:space="preserve">İÇECEK İMALATI                      </t>
  </si>
  <si>
    <t xml:space="preserve">TÜTÜN ÜRÜNLERİ İMALATI              </t>
  </si>
  <si>
    <t xml:space="preserve">TEKSTİL ÜRÜNLERİ İMALATI            </t>
  </si>
  <si>
    <t xml:space="preserve">GİYİM EŞYALARI İMALATI              </t>
  </si>
  <si>
    <t xml:space="preserve">DERİ VE İLGİLİ ÜRÜNLER İMALATI      </t>
  </si>
  <si>
    <t xml:space="preserve">AĞAÇ,AĞAÇ ÜRÜNLERİ VE MANTAR ÜR.   </t>
  </si>
  <si>
    <t xml:space="preserve">KAĞIT VE KAĞIT ÜRÜNLERİ İMALATI     </t>
  </si>
  <si>
    <t>KAYITLI MEDYANIN BASILMASI VE ÇOĞ.</t>
  </si>
  <si>
    <t xml:space="preserve">KOK KÖMÜRÜ VE PETROL ÜRÜNLERİ İM. </t>
  </si>
  <si>
    <t xml:space="preserve">KİMYASAL ÜRÜNLERİ İMALATI           </t>
  </si>
  <si>
    <t xml:space="preserve">ECZACILIK VE ECZ.İLİŞKİN MALZ.İMAL. </t>
  </si>
  <si>
    <t xml:space="preserve">KAUÇUK VE PLASTİK ÜRÜNLER İMALATI   </t>
  </si>
  <si>
    <t xml:space="preserve">METALİK OLMAYAN ÜRÜNLER İMALATI     </t>
  </si>
  <si>
    <t xml:space="preserve">ANA METAL SANAYİ                    </t>
  </si>
  <si>
    <t>FABRİK.METAL ÜRÜNLERİ(MAK.TEC.HAR)</t>
  </si>
  <si>
    <t>BİLGİSAYAR, ELEKRONİK VE OPTİK ÜR.</t>
  </si>
  <si>
    <t xml:space="preserve">ELEKTRİKLİ TECHİZAT İMALATI         </t>
  </si>
  <si>
    <t xml:space="preserve">MAKİNE VE EKİPMAN İMALATI           </t>
  </si>
  <si>
    <t xml:space="preserve">MOTORLU KARA TAŞITI VE RÖMORK İM. </t>
  </si>
  <si>
    <t xml:space="preserve">DİĞER ULAŞIM ARAÇLARI İMALATI       </t>
  </si>
  <si>
    <t xml:space="preserve">MOBİLYA İMALATI                     </t>
  </si>
  <si>
    <t xml:space="preserve">DİĞER İMALATLAR                     </t>
  </si>
  <si>
    <t xml:space="preserve">MAKİNE VE EKİPMAN.KURULUMU VE ONAR. </t>
  </si>
  <si>
    <t>ELK.GAZ,BUHAR VE HAVA.SİS.ÜRET.DAĞT.</t>
  </si>
  <si>
    <t>SUYUN TOPLANMASI ARITILMASI VE DAĞT.</t>
  </si>
  <si>
    <t xml:space="preserve">KANALİZASYON                        </t>
  </si>
  <si>
    <t xml:space="preserve">ATIK MADDELERİN DEĞERLENDİRİLMESİ   </t>
  </si>
  <si>
    <t xml:space="preserve">İYİLEŞTİRME VE DİĞER ATIK YÖN.HİZ.  </t>
  </si>
  <si>
    <t xml:space="preserve">BİNA İNŞAATI                        </t>
  </si>
  <si>
    <t xml:space="preserve">BİNA DIŞI YAPILARIN İNŞAATI         </t>
  </si>
  <si>
    <t xml:space="preserve">ÖZEL İNŞAAT FAALİYETLERİ            </t>
  </si>
  <si>
    <t>TOPTAN VE PER.TİC.VE MOT.TAŞIT.ON..</t>
  </si>
  <si>
    <t xml:space="preserve">TOPTAN TİC.(MOT.TAŞIT.ONAR.HARİÇ)   </t>
  </si>
  <si>
    <t>PERAKENDE TİC.(MOT.TAŞIT.ONAR.HARİÇ)</t>
  </si>
  <si>
    <t xml:space="preserve">KARA TAŞIMA.VE BORU HATTI TAŞI.   </t>
  </si>
  <si>
    <t xml:space="preserve">SU YOLU TAŞIMACILIĞI                </t>
  </si>
  <si>
    <t xml:space="preserve">HAVAYOLU TAŞIMACILIĞI               </t>
  </si>
  <si>
    <t>TAŞIMA.İÇİN DEPOLAMA VE DESTEK.FA.</t>
  </si>
  <si>
    <t xml:space="preserve">POSTA VE KURYE FAALİYETLERİ         </t>
  </si>
  <si>
    <t xml:space="preserve">KONAKLAMA                           </t>
  </si>
  <si>
    <t xml:space="preserve">YİYECEK VE İÇECEK HİZMETİ FAAL.     </t>
  </si>
  <si>
    <t xml:space="preserve">YAYIMCILIK FAALİYETLERİ             </t>
  </si>
  <si>
    <t>SİNEMA FİLMİ VE SES KAYDI YAYIMCILI.</t>
  </si>
  <si>
    <t xml:space="preserve">PROGRAMCILIK VE YAYINCILIK FAAL.    </t>
  </si>
  <si>
    <t xml:space="preserve">TELEKOMİNİKASYON                    </t>
  </si>
  <si>
    <t xml:space="preserve">BİLGİSAYAR PROGRAMLAMA VE DANIŞ.    </t>
  </si>
  <si>
    <t xml:space="preserve">BİLGİ HİZMET FAALİYETLERİ           </t>
  </si>
  <si>
    <t xml:space="preserve">FİNANSAL HİZMET.(SİG.VE EMEK.HAR.) </t>
  </si>
  <si>
    <t>SİGORTA REAS.EMEK.FONL(ZOR.S.G.HARİÇ)</t>
  </si>
  <si>
    <t xml:space="preserve">FİNANS.VE SİG.HİZ.İÇİN YARD.FAAL.   </t>
  </si>
  <si>
    <t xml:space="preserve">GAYRİMENKUL FAALİYETLERİ            </t>
  </si>
  <si>
    <t xml:space="preserve">HUKUKİ VE MUHASEBE FAALİYETLERİ     </t>
  </si>
  <si>
    <t xml:space="preserve">İDARİ DANIŞMANLIK FAALİYETLERİ      </t>
  </si>
  <si>
    <t xml:space="preserve">MİMARLIK VE MÜHENDİSLİK FAALİYETİ   </t>
  </si>
  <si>
    <t xml:space="preserve">BİLİMSEL ARAŞTIRMA VE GELİŞ.FAAL.   </t>
  </si>
  <si>
    <t xml:space="preserve">REKLAMCILIK VE PAZAR ARAŞTIRMASI    </t>
  </si>
  <si>
    <t xml:space="preserve">DİĞER MESLEKİ,BİLİM.VE TEK.FAAL.    </t>
  </si>
  <si>
    <t xml:space="preserve">VETERİNERLİK HİZMETLERİ             </t>
  </si>
  <si>
    <t xml:space="preserve">KİRALAMA VE LEASING FAALİYETLERİ    </t>
  </si>
  <si>
    <t xml:space="preserve">İSTİHDAM FAALİYETLERİ               </t>
  </si>
  <si>
    <t xml:space="preserve">SEYAHAT ACENTESİ,TUR OPER.REZ.HİZ   </t>
  </si>
  <si>
    <t xml:space="preserve">GÜVENLİK VE SORUŞTURMA FA.    </t>
  </si>
  <si>
    <t xml:space="preserve">BİNA VE ÇEVRE DÜZENLEME FA.   </t>
  </si>
  <si>
    <t xml:space="preserve">BÜRO YÖNETİMİ,BÜRO DESTEĞİ FAAL.    </t>
  </si>
  <si>
    <t xml:space="preserve">KAMU YÖN.VE SAVUNMA,ZOR.SOS.GÜV.    </t>
  </si>
  <si>
    <t xml:space="preserve">EĞİTİM                              </t>
  </si>
  <si>
    <t xml:space="preserve">İNSAN SAĞLIĞI HİZMETLERİ            </t>
  </si>
  <si>
    <t xml:space="preserve">YATILI BAKIM FAALİYETLERİ           </t>
  </si>
  <si>
    <t xml:space="preserve">SOSYAL HİZMETLER                    </t>
  </si>
  <si>
    <t xml:space="preserve">YARATICI SANATLAR,EĞLENCE FAAL.     </t>
  </si>
  <si>
    <t xml:space="preserve">KÜTÜPHANE,ARŞİV VE MÜZELER          </t>
  </si>
  <si>
    <t xml:space="preserve">KUMAR VE MÜŞTEREK BAHİS FAAL        </t>
  </si>
  <si>
    <t xml:space="preserve">SPOR, EĞLENCE VE DİNLENCE FAAL.     </t>
  </si>
  <si>
    <t xml:space="preserve">ÜYE OLUNAN KURULUŞ FAALİYETLERİ     </t>
  </si>
  <si>
    <t xml:space="preserve">BİLGİSAYAR VE KİŞİSEL EV EŞYA.ON. </t>
  </si>
  <si>
    <t xml:space="preserve">DİĞER HİZMET FAALİYETLERİ           </t>
  </si>
  <si>
    <t xml:space="preserve">EV İÇİ ÇALIŞANLARIN FAALİYETLERİ    </t>
  </si>
  <si>
    <t xml:space="preserve">HANEHALKLARI TAR.KENDİ İHT.FAAL.    </t>
  </si>
  <si>
    <t xml:space="preserve">ULUSLARARASI ÖRGÜT VE TEMS.FA.    </t>
  </si>
  <si>
    <t>T O P L A M</t>
  </si>
  <si>
    <t>FAALİYET GRUPLARI</t>
  </si>
  <si>
    <t>İL KODU</t>
  </si>
  <si>
    <t xml:space="preserve">ADANA     </t>
  </si>
  <si>
    <t xml:space="preserve">ADIYAMAN  </t>
  </si>
  <si>
    <t xml:space="preserve">AFYONKARAHİSAR   </t>
  </si>
  <si>
    <t xml:space="preserve">AĞRI      </t>
  </si>
  <si>
    <t xml:space="preserve">AMASYA    </t>
  </si>
  <si>
    <t xml:space="preserve">ANKARA    </t>
  </si>
  <si>
    <t xml:space="preserve">ANTALYA   </t>
  </si>
  <si>
    <t xml:space="preserve">ARTVİN    </t>
  </si>
  <si>
    <t xml:space="preserve">AYDIN     </t>
  </si>
  <si>
    <t xml:space="preserve">BALIKESİR </t>
  </si>
  <si>
    <t xml:space="preserve">BİLECİK   </t>
  </si>
  <si>
    <t xml:space="preserve">BİNGÖL    </t>
  </si>
  <si>
    <t xml:space="preserve">BİTLİS    </t>
  </si>
  <si>
    <t xml:space="preserve">BOLU      </t>
  </si>
  <si>
    <t xml:space="preserve">BURDUR    </t>
  </si>
  <si>
    <t xml:space="preserve">BURSA     </t>
  </si>
  <si>
    <t xml:space="preserve">ÇANAKKALE </t>
  </si>
  <si>
    <t xml:space="preserve">ÇANKIRI   </t>
  </si>
  <si>
    <t xml:space="preserve">ÇORUM     </t>
  </si>
  <si>
    <t xml:space="preserve">DENİZLİ   </t>
  </si>
  <si>
    <t>DİYARBAKIR</t>
  </si>
  <si>
    <t xml:space="preserve">EDİRNE    </t>
  </si>
  <si>
    <t xml:space="preserve">ELAZIĞ    </t>
  </si>
  <si>
    <t xml:space="preserve">ERZİNCAN  </t>
  </si>
  <si>
    <t xml:space="preserve">ERZURUM   </t>
  </si>
  <si>
    <t xml:space="preserve">ESKİŞEHİR </t>
  </si>
  <si>
    <t xml:space="preserve">GAZİANTEP </t>
  </si>
  <si>
    <t xml:space="preserve">GİRESUN   </t>
  </si>
  <si>
    <t xml:space="preserve">GÜMÜŞHANE </t>
  </si>
  <si>
    <t xml:space="preserve">HAKKARİ   </t>
  </si>
  <si>
    <t xml:space="preserve">HATAY     </t>
  </si>
  <si>
    <t xml:space="preserve">ISPARTA   </t>
  </si>
  <si>
    <t xml:space="preserve">MERSİN    </t>
  </si>
  <si>
    <t xml:space="preserve">İSTANBUL  </t>
  </si>
  <si>
    <t xml:space="preserve">İZMİR     </t>
  </si>
  <si>
    <t xml:space="preserve">KARS      </t>
  </si>
  <si>
    <t xml:space="preserve">KASTAMONU </t>
  </si>
  <si>
    <t xml:space="preserve">KAYSERİ   </t>
  </si>
  <si>
    <t>KIRKLARELİ</t>
  </si>
  <si>
    <t xml:space="preserve">KIRŞEHİR  </t>
  </si>
  <si>
    <t xml:space="preserve">KOCAELİ   </t>
  </si>
  <si>
    <t xml:space="preserve">KONYA     </t>
  </si>
  <si>
    <t xml:space="preserve">KÜTAHYA   </t>
  </si>
  <si>
    <t xml:space="preserve">MALATYA   </t>
  </si>
  <si>
    <t xml:space="preserve">MANİSA    </t>
  </si>
  <si>
    <t xml:space="preserve">K.MARAŞ   </t>
  </si>
  <si>
    <t xml:space="preserve">MARDİN    </t>
  </si>
  <si>
    <t xml:space="preserve">MUĞLA     </t>
  </si>
  <si>
    <t xml:space="preserve">MUŞ       </t>
  </si>
  <si>
    <t xml:space="preserve">NEVŞEHİR  </t>
  </si>
  <si>
    <t xml:space="preserve">NİĞDE     </t>
  </si>
  <si>
    <t xml:space="preserve">ORDU      </t>
  </si>
  <si>
    <t xml:space="preserve">RİZE      </t>
  </si>
  <si>
    <t xml:space="preserve">SAKARYA   </t>
  </si>
  <si>
    <t xml:space="preserve">SAMSUN    </t>
  </si>
  <si>
    <t xml:space="preserve">SİİRT     </t>
  </si>
  <si>
    <t xml:space="preserve">SİNOP     </t>
  </si>
  <si>
    <t xml:space="preserve">SIVAS     </t>
  </si>
  <si>
    <t xml:space="preserve">TEKİRDAĞ  </t>
  </si>
  <si>
    <t xml:space="preserve">TOKAT     </t>
  </si>
  <si>
    <t xml:space="preserve">TRABZON   </t>
  </si>
  <si>
    <t xml:space="preserve">TUNCELİ   </t>
  </si>
  <si>
    <t xml:space="preserve">URFA      </t>
  </si>
  <si>
    <t xml:space="preserve">UŞAK      </t>
  </si>
  <si>
    <t xml:space="preserve">VAN       </t>
  </si>
  <si>
    <t xml:space="preserve">YOZGAT    </t>
  </si>
  <si>
    <t xml:space="preserve">ZONGULDAK </t>
  </si>
  <si>
    <t xml:space="preserve">AKSARAY   </t>
  </si>
  <si>
    <t xml:space="preserve">BAYBURT   </t>
  </si>
  <si>
    <t xml:space="preserve">KARAMAN   </t>
  </si>
  <si>
    <t xml:space="preserve">KIRIKKALE </t>
  </si>
  <si>
    <t xml:space="preserve">BATMAN    </t>
  </si>
  <si>
    <t xml:space="preserve">ŞIRNAK    </t>
  </si>
  <si>
    <t xml:space="preserve">BARTIN    </t>
  </si>
  <si>
    <t xml:space="preserve">ARDAHAN   </t>
  </si>
  <si>
    <t xml:space="preserve">IĞDIR     </t>
  </si>
  <si>
    <t xml:space="preserve">YALOVA    </t>
  </si>
  <si>
    <t xml:space="preserve">KARABÜK   </t>
  </si>
  <si>
    <t xml:space="preserve">KİLİS     </t>
  </si>
  <si>
    <t xml:space="preserve">OSMANİYE  </t>
  </si>
  <si>
    <t xml:space="preserve">DÜZCE     </t>
  </si>
  <si>
    <t>TOPLAM</t>
  </si>
  <si>
    <t>İLLER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</si>
  <si>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</si>
  <si>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</si>
  <si>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</si>
  <si>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</si>
  <si>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</si>
  <si>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</si>
  <si>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</si>
  <si>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</si>
  <si>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</si>
  <si>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</si>
  <si>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</si>
  <si>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</si>
  <si>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</si>
  <si>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</si>
  <si>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</si>
  <si>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</si>
  <si>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</si>
  <si>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</si>
  <si>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</si>
  <si>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</si>
  <si>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</si>
  <si>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</si>
  <si>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</si>
  <si>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</si>
  <si>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</si>
  <si>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</si>
  <si>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</si>
  <si>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</si>
  <si>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</si>
  <si>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</si>
  <si>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</si>
  <si>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</si>
  <si>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</si>
  <si>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</si>
  <si>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</si>
  <si>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</si>
  <si>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</si>
  <si>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</si>
  <si>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</si>
  <si>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</si>
  <si>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</si>
  <si>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</si>
  <si>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</si>
  <si>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</si>
  <si>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</si>
  <si>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</si>
  <si>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</si>
  <si>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</si>
  <si>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</si>
  <si>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</si>
  <si>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</si>
  <si>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</si>
  <si>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</si>
  <si>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</si>
  <si>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</si>
  <si>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</si>
  <si>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</si>
  <si>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</si>
  <si>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</si>
  <si>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</si>
  <si>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</si>
  <si>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</si>
  <si>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</si>
  <si>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</si>
  <si>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</si>
  <si>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</si>
  <si>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</si>
  <si>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</si>
  <si>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</si>
  <si>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</si>
  <si>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</si>
  <si>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</si>
  <si>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</si>
  <si>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</si>
  <si>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</si>
  <si>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</si>
  <si>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</si>
  <si>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</si>
  <si>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</si>
  <si>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İMALAT T O P L A M</t>
  </si>
  <si>
    <t>4/a</t>
  </si>
  <si>
    <t>4/a_endeks</t>
  </si>
  <si>
    <t>4/c_endeks</t>
  </si>
  <si>
    <t>4/c</t>
  </si>
  <si>
    <t>4/b Tarım</t>
  </si>
  <si>
    <t>4/b_Tarım_endeks</t>
  </si>
  <si>
    <t>4/b Esnaf</t>
  </si>
  <si>
    <t>Esnaf (4/b) Endeks</t>
  </si>
  <si>
    <t>Geçen Aya Göre Değişim</t>
  </si>
  <si>
    <t>Atık Maddelerin Değerlendirilmesi</t>
  </si>
  <si>
    <t>Kanalizasyon</t>
  </si>
  <si>
    <t>İstihdam Faaliyetleri</t>
  </si>
  <si>
    <t>Gayrimenkul Faaliyetleri</t>
  </si>
  <si>
    <t>Diğer Mesleki,Bilim.ve Tek.Faal.</t>
  </si>
  <si>
    <t>Kamu Yön.ve Savunma,Zor.Sos.Güv.</t>
  </si>
  <si>
    <t>Motorlu Kara Taşıtı ve Römork İm.</t>
  </si>
  <si>
    <t>Diğer İmalatlar</t>
  </si>
  <si>
    <t>Eczacılık ve Ecz.İlişkin Malz.İmal.</t>
  </si>
  <si>
    <t>Kauçuk ve Plastik Ürünler İmalatı</t>
  </si>
  <si>
    <t>Bilimsel Araştırma ve Geliş.Faal.</t>
  </si>
  <si>
    <t>Madenciliği Destekleyici Hizmet</t>
  </si>
  <si>
    <t>Kömür ve Linyit Çıkartılması</t>
  </si>
  <si>
    <t>Kimyasal Ürünleri İmalatı</t>
  </si>
  <si>
    <t xml:space="preserve">Kanalizasyon </t>
  </si>
  <si>
    <t>Ağaç,Ağaç Ürünleri ve Mantar Ür.</t>
  </si>
  <si>
    <t>Metalik Olmayan Ürünler İmalatı</t>
  </si>
  <si>
    <t>Yatılı Bakım Faaliyetleri</t>
  </si>
  <si>
    <t>Deri ve İlgili Ürünler İmalatı</t>
  </si>
  <si>
    <t>Makine ve Ekipman İmalatı</t>
  </si>
  <si>
    <t xml:space="preserve">İçecek İmalatı </t>
  </si>
  <si>
    <t xml:space="preserve">Tütün Ürünleri İmalatı </t>
  </si>
  <si>
    <t xml:space="preserve">DİĞER MADENCİLİK VE TAŞ OCAK.  </t>
  </si>
  <si>
    <t xml:space="preserve">AĞAÇ,AĞAÇ ÜRÜNLERİ VE MANTAR ÜR.  </t>
  </si>
  <si>
    <t xml:space="preserve">KOK KÖMÜRÜ VE PETROL ÜRÜN. İM. </t>
  </si>
  <si>
    <t xml:space="preserve">ECZACILIK VE ECZ.İLİŞKİN MAL.İM.. </t>
  </si>
  <si>
    <t xml:space="preserve">KAUÇUK VE PLASTİK ÜRÜNLER İM.  </t>
  </si>
  <si>
    <t xml:space="preserve">METALİK OLMAYAN ÜRÜNLER İMA.   </t>
  </si>
  <si>
    <t>FABRİK.METAL ÜRÜN.(MAK.TEC.HAR)</t>
  </si>
  <si>
    <t xml:space="preserve">MAKİNE VE EKİPMAN.KURULUMU VE ON. </t>
  </si>
  <si>
    <t>ELK.GAZ,BUHAR VE HAVA.SİS.ÜRET.DA.</t>
  </si>
  <si>
    <t>TOPTAN VE PER.TİC.VE MOT.TAŞIT.ON.</t>
  </si>
  <si>
    <t>PERAKENDE TİC.(MOT.TAŞIT.ONAR.HAR)</t>
  </si>
  <si>
    <t xml:space="preserve">KARA TAŞIMA.VE BORU HATTI TAŞIMA.   </t>
  </si>
  <si>
    <t>SİGOTA REAS.EMEK.FONL(ZOR.S.G.HARİÇ)</t>
  </si>
  <si>
    <t xml:space="preserve">GÜVENLİK VE SORUŞTURMA FAALİYET.    </t>
  </si>
  <si>
    <t xml:space="preserve">BİNA VE ÇEVRE DÜZENLEME FAALİYET.   </t>
  </si>
  <si>
    <t xml:space="preserve">BİLGİSAYAR VE KİŞİSEL EV EŞYA.ONAR. </t>
  </si>
  <si>
    <t xml:space="preserve">ULUSLARARASI ÖRGÜT VE TEMS.FAAL.    </t>
  </si>
  <si>
    <t>K.MARAŞ</t>
  </si>
  <si>
    <t>Suyun Toplanması Arıtılması ve Dağt.</t>
  </si>
  <si>
    <t>Sektörün payı (Ağustos 2015)</t>
  </si>
  <si>
    <t>Çalışan Sayısında Değişim (Ağustos 2015 - Ağustos 2014)</t>
  </si>
  <si>
    <t>Çalışan Sayısındaki Fark (Ağustos 2015 - Ağustos 2014)</t>
  </si>
  <si>
    <t>Artışta Sektörün Payı (%) (Ağustos 2015)</t>
  </si>
  <si>
    <t>Çalışan Sayısındaki Fark (Ağustos 2015 - Temmuz 2015)</t>
  </si>
  <si>
    <t xml:space="preserve">Yayımcılık Faaliyetleri </t>
  </si>
  <si>
    <t xml:space="preserve">Gayrimenkul Faaliyetleri </t>
  </si>
  <si>
    <t>İyileştirme ve Diğer Atık Yön.Hiz.</t>
  </si>
  <si>
    <t xml:space="preserve">Atık Maddelerin Değerlendirilmesi </t>
  </si>
  <si>
    <t xml:space="preserve">İstihdam Faaliyetleri </t>
  </si>
  <si>
    <t xml:space="preserve">Kamu Yön.ve Savunma,Zor.Sos.Güv. </t>
  </si>
  <si>
    <t xml:space="preserve">Ormancılık ve Tomrukçuluk </t>
  </si>
  <si>
    <t>Kayıtlı Medyanın Basılması ve Çoğ.</t>
  </si>
  <si>
    <t>Sinema Filmi ve Ses Kaydı Yayımcılı.</t>
  </si>
  <si>
    <t>Hanehalkları Tar.Kendi İht.Faal.</t>
  </si>
  <si>
    <t>Kara Taşıma.ve Boru Hattı Taşı.</t>
  </si>
  <si>
    <t xml:space="preserve">Tekstil Ürünleri İmalatı </t>
  </si>
  <si>
    <t>Metal Cevheri Madenciliği</t>
  </si>
  <si>
    <t xml:space="preserve">Kumar ve Müşterek Bahis Faal </t>
  </si>
  <si>
    <t xml:space="preserve">Kağıt ve Kağıt Ürünleri İmalatı </t>
  </si>
  <si>
    <t xml:space="preserve">Diğer İmalatlar </t>
  </si>
  <si>
    <t xml:space="preserve">Elektrikli Techizat İmalatı </t>
  </si>
  <si>
    <t xml:space="preserve">Makine ve Ekipman İmalatı  </t>
  </si>
  <si>
    <t>İşyeri Sayısında Değişim (Ağustos 2015 - Ağustos 2014)</t>
  </si>
  <si>
    <t>İşyeri Sayısındaki Fark (Ağustos 2015 - Ağustos 2014)</t>
  </si>
  <si>
    <t>İşyeri Sayısındaki Fark (Ağustos 2015 - Temmuz 2015)</t>
  </si>
  <si>
    <t xml:space="preserve">Kütüphane,Arşiv ve Müzeler </t>
  </si>
  <si>
    <t>Yayımcılık Faaliyetleri</t>
  </si>
  <si>
    <t>İlin Payı (Ağustos 2015)</t>
  </si>
  <si>
    <t>Çalışan Sayısındaki Fark  (Ağustos 2015 - Ağustos 2014)</t>
  </si>
  <si>
    <t>Artışta İlin Payı (%) (Ağustos 2015)</t>
  </si>
  <si>
    <t>Çalışan Sayısındaki Fark  (Ağustos 2015 - Temmuz 2015)</t>
  </si>
  <si>
    <t>Esnaf Sayısında Değişim (Ağustos 2015 - Ağustos 2014)</t>
  </si>
  <si>
    <t>Esnaf Sayısındaki Fark (Ağustos 2015 - Ağustos 2014)</t>
  </si>
  <si>
    <t>Esnaf Sayısındaki Fark (Ağustos 2015 - Temmuz 2015)</t>
  </si>
  <si>
    <t>Çiftçi Sayısında Değişim (Ağustos 2015 -Ağustos 2014)</t>
  </si>
  <si>
    <t>Çiftçi Sayısındaki Fark (Ağustos 2015 - Ağustos 2014)</t>
  </si>
  <si>
    <t>Çiftçi Sayısındaki Fark (Ağustos 2015 - Temmuz 2015)</t>
  </si>
  <si>
    <t>Sektörün Sigortalı Kadın İstihdamındaki Payı (Ağustos 2015)</t>
  </si>
  <si>
    <t xml:space="preserve">Diğer Ulaşım Araçları İmalatı </t>
  </si>
  <si>
    <t>Tütün Ürünleri İmalatı</t>
  </si>
  <si>
    <t>İçecek İmalatı</t>
  </si>
  <si>
    <t xml:space="preserve">Kanalizasyon      </t>
  </si>
  <si>
    <t xml:space="preserve">Ormancılık ve Tomrukçuluk     </t>
  </si>
  <si>
    <t>İlin Payı (Ekim 2015)</t>
  </si>
  <si>
    <t>Başvuru Sayısındaki Değişim (Ekim 2015 - Ekim 2014)</t>
  </si>
  <si>
    <t>Başvuru Sayısındaki Fark (Ekim 2015 - Ekim 2014)</t>
  </si>
  <si>
    <t>Ödeme Yapılan Kişi Sayısındaki Değişim (Ekim 2015 - Ekim 2014)</t>
  </si>
  <si>
    <t>Ödeme Yapılan Kişi Sayısındaki Fark (Ekim 2015 - Ekim 2014)</t>
  </si>
  <si>
    <t>Ortalama Günlük Kazanç Değişim (Ağustos 2015 - Ağustos 2014)</t>
  </si>
  <si>
    <t>Ortalama Günlük Kazanç Fark (TL) (Ağustos 2015 - Ağustos 2014)</t>
  </si>
  <si>
    <t>Ortalama Günlük Kazanç Fark (TL) (Ağustos2015 - Ağustos 2015)</t>
  </si>
  <si>
    <t>Ortalama Günlük Kazanç Fark (TL) (Ağustos 2015 - Temmuz 2015)</t>
  </si>
  <si>
    <t>İldeki Kadın İstihdamının Toplam İstihdama Oranı (Ağustos 2015)</t>
  </si>
  <si>
    <t>Kadın İstihdamındaki Değişim (Ağustos 2015 - Ağustos 2014)</t>
  </si>
  <si>
    <t>Kadın İstihdamındaki Fark (Ağustos 2015 - Ağustos 2014)</t>
  </si>
  <si>
    <t>Kadın İstihdamındaki Fark (Ağustos 2015 - Temmuz 2015)</t>
  </si>
  <si>
    <t>KOBİ İşyeri Sayısı Değişim (Ağustos 2015 - Ağustos 2014)</t>
  </si>
  <si>
    <t>KOBİ İşyeri Sayısı Fark (Ağustos 2015 - Ağustos 2014)</t>
  </si>
  <si>
    <t>KOBİ İşyeri Sayısı Fark (Ağustos 2015 - Temmuz 2015)</t>
  </si>
  <si>
    <t>KOBİ İşyeri Sektör Değişim (Ağustos 2015 - Ağustos 2014)</t>
  </si>
  <si>
    <t>KOBİ İşyeri Sektör Fark (Ağustos 2015 - Ağustos 2014)</t>
  </si>
  <si>
    <t>KOBİ İşyeri Sektör Fark (Ağustos 2015 - Temmuz 2015)</t>
  </si>
  <si>
    <t>KOBİ Sigortalı Sayısı Değişim (Ağustos 2015 - Ağustos 2014)</t>
  </si>
  <si>
    <t>KOBİ Sigortalı Sayısı Fark (Ağustos 2015 - Ağustos 2014)</t>
  </si>
  <si>
    <t>KOBİ Sigortalı Sayısı Fark (Ağustos 2015 - Temmuz 2015)</t>
  </si>
  <si>
    <t>KOBİ Sigortalı Sektör Değişim (Ağustos 2015 - Ağustos 2014)</t>
  </si>
  <si>
    <t>KOBİ Sigortalı Sektör Fark (Ağustos 2015 - Ağustos 2014)</t>
  </si>
  <si>
    <t>KOBİ Sigortalı Sektör Fark (Ağustos 2015 - Temmuz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</si>
</sst>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.00\ _T_L_-;\-* #,##0.00\ _T_L_-;_-* &quot;-&quot;??\ _T_L_-;_-@_-"/>
    <numFmt numFmtId="165" formatCode="#,##0;[Red]#,##0"/>
    <numFmt numFmtId="166" formatCode="0.0%"/>
    <numFmt numFmtId="167" formatCode="0.0"/>
    <numFmt numFmtId="168" formatCode="#,##0.0"/>
    <numFmt numFmtId="169" formatCode="#,##0_ ;\-#,##0\ "/>
    <numFmt numFmtId="170" formatCode="_-* #,##0\ _T_L_-;\-* #,##0\ _T_L_-;_-* &quot;-&quot;??\ _T_L_-;_-@_-"/>
    <numFmt numFmtId="171" formatCode="General_)"/>
  </numFmts>
  <fonts count="76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u/>
      <sz val="10"/>
      <color indexed="12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sz val="8.5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</font>
    <font>
      <sz val="10"/>
      <name val="Geneva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  <charset val="162"/>
      <scheme val="maj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color rgb="FF800080"/>
      <name val="Calibri"/>
      <family val="2"/>
      <charset val="162"/>
      <scheme val="minor"/>
    </font>
    <font>
      <u/>
      <sz val="8"/>
      <color indexed="39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8.5"/>
      <name val="Arial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06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/>
    <xf numFmtId="0" fontId="6" fillId="0" borderId="0"/>
    <xf numFmtId="0" fontId="1" fillId="0" borderId="0"/>
    <xf numFmtId="0" fontId="2" fillId="0" borderId="0"/>
    <xf numFmtId="0" fontId="7" fillId="0" borderId="0"/>
    <xf numFmtId="4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1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1" fillId="21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21" borderId="0" applyNumberFormat="0" applyBorder="0" applyAlignment="0" applyProtection="0"/>
    <xf numFmtId="0" fontId="1" fillId="20" borderId="0" applyNumberFormat="0" applyBorder="0" applyAlignment="0" applyProtection="0"/>
    <xf numFmtId="0" fontId="1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2" fillId="0" borderId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1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1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8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1" fillId="29" borderId="0" applyNumberFormat="0" applyBorder="0" applyAlignment="0" applyProtection="0"/>
    <xf numFmtId="0" fontId="4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" fillId="31" borderId="0" applyNumberFormat="0" applyBorder="0" applyAlignment="0" applyProtection="0"/>
    <xf numFmtId="0" fontId="48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1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48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5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1" fillId="21" borderId="0" applyNumberFormat="0" applyBorder="0" applyAlignment="0" applyProtection="0"/>
    <xf numFmtId="0" fontId="49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5" fillId="29" borderId="0" applyNumberFormat="0" applyBorder="0" applyAlignment="0" applyProtection="0"/>
    <xf numFmtId="0" fontId="49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5" fillId="34" borderId="0" applyNumberFormat="0" applyBorder="0" applyAlignment="0" applyProtection="0"/>
    <xf numFmtId="0" fontId="49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9" fillId="1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21" borderId="0" applyNumberFormat="0" applyBorder="0" applyAlignment="0" applyProtection="0"/>
    <xf numFmtId="0" fontId="49" fillId="2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54" fillId="0" borderId="14" applyNumberFormat="0" applyFill="0" applyAlignment="0" applyProtection="0"/>
    <xf numFmtId="0" fontId="55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1" fontId="2" fillId="0" borderId="0"/>
    <xf numFmtId="0" fontId="2" fillId="0" borderId="0"/>
    <xf numFmtId="0" fontId="19" fillId="19" borderId="9" applyNumberFormat="0" applyAlignment="0" applyProtection="0"/>
    <xf numFmtId="0" fontId="60" fillId="19" borderId="9" applyNumberFormat="0" applyAlignment="0" applyProtection="0"/>
    <xf numFmtId="0" fontId="31" fillId="34" borderId="20" applyNumberFormat="0" applyAlignment="0" applyProtection="0"/>
    <xf numFmtId="0" fontId="31" fillId="34" borderId="20" applyNumberFormat="0" applyAlignment="0" applyProtection="0"/>
    <xf numFmtId="0" fontId="18" fillId="29" borderId="8" applyNumberFormat="0" applyAlignment="0" applyProtection="0"/>
    <xf numFmtId="0" fontId="61" fillId="29" borderId="8" applyNumberFormat="0" applyAlignment="0" applyProtection="0"/>
    <xf numFmtId="0" fontId="32" fillId="27" borderId="21" applyNumberFormat="0" applyAlignment="0" applyProtection="0"/>
    <xf numFmtId="0" fontId="32" fillId="27" borderId="21" applyNumberFormat="0" applyAlignment="0" applyProtection="0"/>
    <xf numFmtId="0" fontId="20" fillId="19" borderId="8" applyNumberFormat="0" applyAlignment="0" applyProtection="0"/>
    <xf numFmtId="0" fontId="62" fillId="19" borderId="8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63" fillId="10" borderId="11" applyNumberFormat="0" applyAlignment="0" applyProtection="0"/>
    <xf numFmtId="0" fontId="34" fillId="38" borderId="22" applyNumberFormat="0" applyAlignment="0" applyProtection="0"/>
    <xf numFmtId="0" fontId="34" fillId="38" borderId="22" applyNumberFormat="0" applyAlignment="0" applyProtection="0"/>
    <xf numFmtId="0" fontId="64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7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11" fillId="0" borderId="0"/>
    <xf numFmtId="0" fontId="45" fillId="0" borderId="0"/>
    <xf numFmtId="171" fontId="2" fillId="0" borderId="0"/>
    <xf numFmtId="171" fontId="2" fillId="0" borderId="0"/>
    <xf numFmtId="0" fontId="1" fillId="0" borderId="0"/>
    <xf numFmtId="0" fontId="2" fillId="0" borderId="0"/>
    <xf numFmtId="0" fontId="7" fillId="0" borderId="0"/>
    <xf numFmtId="0" fontId="48" fillId="0" borderId="0"/>
    <xf numFmtId="0" fontId="2" fillId="0" borderId="0"/>
    <xf numFmtId="0" fontId="2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2" fillId="0" borderId="0"/>
    <xf numFmtId="0" fontId="11" fillId="0" borderId="0"/>
    <xf numFmtId="0" fontId="7" fillId="0" borderId="0"/>
    <xf numFmtId="0" fontId="7" fillId="0" borderId="0"/>
    <xf numFmtId="171" fontId="2" fillId="0" borderId="0"/>
    <xf numFmtId="0" fontId="48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19" borderId="0" applyNumberFormat="0" applyBorder="0" applyAlignment="0" applyProtection="0"/>
    <xf numFmtId="0" fontId="27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2" fillId="23" borderId="23" applyNumberFormat="0" applyFont="0" applyAlignment="0" applyProtection="0"/>
    <xf numFmtId="0" fontId="2" fillId="23" borderId="23" applyNumberFormat="0" applyFont="0" applyAlignment="0" applyProtection="0"/>
    <xf numFmtId="0" fontId="68" fillId="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47" fillId="0" borderId="0"/>
    <xf numFmtId="0" fontId="12" fillId="0" borderId="24" applyNumberFormat="0" applyFill="0" applyAlignment="0" applyProtection="0"/>
    <xf numFmtId="0" fontId="69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36" borderId="0" applyNumberFormat="0" applyBorder="0" applyAlignment="0" applyProtection="0"/>
    <xf numFmtId="0" fontId="49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9" fillId="1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9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42" borderId="0" applyNumberFormat="0" applyBorder="0" applyAlignment="0" applyProtection="0"/>
    <xf numFmtId="0" fontId="49" fillId="4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9" fillId="1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9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2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29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31" borderId="0" applyNumberFormat="0" applyBorder="0" applyAlignment="0" applyProtection="0"/>
    <xf numFmtId="0" fontId="11" fillId="23" borderId="0" applyNumberFormat="0" applyBorder="0" applyAlignment="0" applyProtection="0"/>
    <xf numFmtId="0" fontId="2" fillId="0" borderId="0"/>
    <xf numFmtId="0" fontId="11" fillId="29" borderId="0" applyNumberFormat="0" applyBorder="0" applyAlignment="0" applyProtection="0"/>
    <xf numFmtId="0" fontId="11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64" fontId="2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0"/>
    <xf numFmtId="0" fontId="11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</cellStyleXfs>
  <cellXfs count="200">
    <xf numFmtId="0" fontId="0" fillId="0" borderId="0" xfId="0"/>
    <xf numFmtId="17" fontId="13" fillId="2" borderId="1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vertical="center"/>
    </xf>
    <xf numFmtId="17" fontId="13" fillId="2" borderId="1" xfId="0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0" fontId="4" fillId="0" borderId="0" xfId="3" applyFont="1" applyBorder="1"/>
    <xf numFmtId="0" fontId="4" fillId="0" borderId="3" xfId="3" applyFont="1" applyFill="1" applyBorder="1"/>
    <xf numFmtId="0" fontId="13" fillId="2" borderId="1" xfId="0" applyFont="1" applyFill="1" applyBorder="1" applyAlignment="1">
      <alignment horizontal="center" vertical="center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Border="1"/>
    <xf numFmtId="166" fontId="14" fillId="0" borderId="0" xfId="0" applyNumberFormat="1" applyFont="1" applyBorder="1"/>
    <xf numFmtId="0" fontId="13" fillId="0" borderId="0" xfId="0" applyFont="1"/>
    <xf numFmtId="3" fontId="14" fillId="0" borderId="0" xfId="0" applyNumberFormat="1" applyFont="1" applyFill="1"/>
    <xf numFmtId="166" fontId="14" fillId="0" borderId="0" xfId="11" applyNumberFormat="1" applyFont="1"/>
    <xf numFmtId="166" fontId="14" fillId="0" borderId="0" xfId="0" applyNumberFormat="1" applyFont="1" applyFill="1" applyBorder="1"/>
    <xf numFmtId="0" fontId="13" fillId="2" borderId="1" xfId="0" applyFont="1" applyFill="1" applyBorder="1" applyAlignment="1">
      <alignment horizontal="center" vertical="center" wrapText="1"/>
    </xf>
    <xf numFmtId="9" fontId="14" fillId="0" borderId="0" xfId="11" applyFont="1" applyBorder="1"/>
    <xf numFmtId="17" fontId="13" fillId="2" borderId="4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/>
    <xf numFmtId="165" fontId="14" fillId="0" borderId="0" xfId="0" applyNumberFormat="1" applyFont="1"/>
    <xf numFmtId="2" fontId="14" fillId="0" borderId="0" xfId="0" applyNumberFormat="1" applyFont="1"/>
    <xf numFmtId="166" fontId="14" fillId="0" borderId="0" xfId="11" applyNumberFormat="1" applyFont="1" applyFill="1" applyBorder="1"/>
    <xf numFmtId="166" fontId="14" fillId="0" borderId="0" xfId="11" applyNumberFormat="1" applyFont="1" applyBorder="1"/>
    <xf numFmtId="9" fontId="13" fillId="0" borderId="0" xfId="11" applyNumberFormat="1" applyFont="1"/>
    <xf numFmtId="17" fontId="13" fillId="2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4" fillId="0" borderId="0" xfId="0" applyNumberFormat="1" applyFont="1" applyFill="1"/>
    <xf numFmtId="166" fontId="14" fillId="0" borderId="0" xfId="0" applyNumberFormat="1" applyFont="1"/>
    <xf numFmtId="166" fontId="13" fillId="0" borderId="0" xfId="0" applyNumberFormat="1" applyFont="1" applyBorder="1"/>
    <xf numFmtId="17" fontId="14" fillId="0" borderId="0" xfId="0" applyNumberFormat="1" applyFont="1"/>
    <xf numFmtId="167" fontId="14" fillId="0" borderId="0" xfId="0" applyNumberFormat="1" applyFont="1"/>
    <xf numFmtId="0" fontId="13" fillId="0" borderId="0" xfId="0" applyFont="1" applyBorder="1"/>
    <xf numFmtId="0" fontId="3" fillId="0" borderId="0" xfId="7" quotePrefix="1" applyNumberFormat="1" applyFont="1" applyFill="1" applyBorder="1" applyAlignment="1">
      <alignment horizontal="center" vertical="top"/>
    </xf>
    <xf numFmtId="0" fontId="3" fillId="0" borderId="0" xfId="7" quotePrefix="1" applyFont="1" applyFill="1" applyBorder="1" applyAlignment="1">
      <alignment horizontal="center" vertical="top"/>
    </xf>
    <xf numFmtId="166" fontId="14" fillId="0" borderId="0" xfId="3" applyNumberFormat="1" applyFont="1" applyFill="1" applyBorder="1"/>
    <xf numFmtId="0" fontId="13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/>
    <xf numFmtId="3" fontId="0" fillId="0" borderId="6" xfId="0" applyNumberFormat="1" applyBorder="1"/>
    <xf numFmtId="0" fontId="13" fillId="3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/>
    <xf numFmtId="165" fontId="14" fillId="0" borderId="6" xfId="0" applyNumberFormat="1" applyFont="1" applyBorder="1"/>
    <xf numFmtId="17" fontId="14" fillId="0" borderId="6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/>
    </xf>
    <xf numFmtId="168" fontId="14" fillId="0" borderId="6" xfId="0" applyNumberFormat="1" applyFont="1" applyBorder="1" applyAlignment="1">
      <alignment vertical="center"/>
    </xf>
    <xf numFmtId="168" fontId="14" fillId="0" borderId="6" xfId="0" applyNumberFormat="1" applyFont="1" applyFill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165" fontId="14" fillId="0" borderId="6" xfId="0" applyNumberFormat="1" applyFont="1" applyBorder="1" applyAlignment="1">
      <alignment vertical="center"/>
    </xf>
    <xf numFmtId="17" fontId="13" fillId="2" borderId="0" xfId="0" applyNumberFormat="1" applyFont="1" applyFill="1" applyBorder="1" applyAlignment="1">
      <alignment horizontal="center" vertical="center" wrapText="1"/>
    </xf>
    <xf numFmtId="0" fontId="8" fillId="0" borderId="6" xfId="7" quotePrefix="1" applyNumberFormat="1" applyFont="1" applyFill="1" applyBorder="1" applyAlignment="1">
      <alignment horizontal="center" vertical="top"/>
    </xf>
    <xf numFmtId="0" fontId="9" fillId="0" borderId="6" xfId="7" applyFont="1" applyFill="1" applyBorder="1" applyAlignment="1">
      <alignment vertical="center"/>
    </xf>
    <xf numFmtId="166" fontId="14" fillId="0" borderId="6" xfId="0" applyNumberFormat="1" applyFont="1" applyFill="1" applyBorder="1"/>
    <xf numFmtId="166" fontId="14" fillId="0" borderId="6" xfId="11" applyNumberFormat="1" applyFont="1" applyFill="1" applyBorder="1"/>
    <xf numFmtId="0" fontId="8" fillId="0" borderId="6" xfId="7" quotePrefix="1" applyFont="1" applyFill="1" applyBorder="1" applyAlignment="1">
      <alignment horizontal="center" vertical="top"/>
    </xf>
    <xf numFmtId="0" fontId="9" fillId="0" borderId="6" xfId="3" applyFont="1" applyFill="1" applyBorder="1" applyAlignment="1">
      <alignment horizontal="center"/>
    </xf>
    <xf numFmtId="0" fontId="9" fillId="0" borderId="6" xfId="3" applyFont="1" applyFill="1" applyBorder="1"/>
    <xf numFmtId="17" fontId="13" fillId="2" borderId="3" xfId="0" applyNumberFormat="1" applyFont="1" applyFill="1" applyBorder="1" applyAlignment="1">
      <alignment horizontal="center" vertical="center" wrapText="1"/>
    </xf>
    <xf numFmtId="3" fontId="0" fillId="0" borderId="6" xfId="0" applyNumberFormat="1" applyFont="1" applyBorder="1"/>
    <xf numFmtId="3" fontId="14" fillId="0" borderId="6" xfId="0" applyNumberFormat="1" applyFont="1" applyBorder="1"/>
    <xf numFmtId="0" fontId="14" fillId="0" borderId="6" xfId="0" applyFont="1" applyFill="1" applyBorder="1"/>
    <xf numFmtId="0" fontId="13" fillId="0" borderId="6" xfId="0" applyFont="1" applyFill="1" applyBorder="1"/>
    <xf numFmtId="3" fontId="14" fillId="0" borderId="6" xfId="0" applyNumberFormat="1" applyFont="1" applyFill="1" applyBorder="1"/>
    <xf numFmtId="3" fontId="14" fillId="0" borderId="6" xfId="0" applyNumberFormat="1" applyFont="1" applyBorder="1"/>
    <xf numFmtId="17" fontId="13" fillId="2" borderId="1" xfId="0" applyNumberFormat="1" applyFont="1" applyFill="1" applyBorder="1" applyAlignment="1">
      <alignment horizontal="center" vertical="center"/>
    </xf>
    <xf numFmtId="3" fontId="14" fillId="0" borderId="6" xfId="0" applyNumberFormat="1" applyFont="1" applyBorder="1"/>
    <xf numFmtId="166" fontId="14" fillId="0" borderId="6" xfId="0" applyNumberFormat="1" applyFont="1" applyFill="1" applyBorder="1"/>
    <xf numFmtId="17" fontId="14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3" fontId="14" fillId="0" borderId="6" xfId="9" applyNumberFormat="1" applyFont="1" applyBorder="1" applyAlignment="1">
      <alignment horizontal="right"/>
    </xf>
    <xf numFmtId="166" fontId="14" fillId="0" borderId="6" xfId="0" applyNumberFormat="1" applyFont="1" applyFill="1" applyBorder="1"/>
    <xf numFmtId="17" fontId="14" fillId="0" borderId="6" xfId="0" applyNumberFormat="1" applyFont="1" applyBorder="1"/>
    <xf numFmtId="3" fontId="0" fillId="0" borderId="7" xfId="0" applyNumberFormat="1" applyBorder="1"/>
    <xf numFmtId="169" fontId="0" fillId="0" borderId="7" xfId="0" applyNumberFormat="1" applyFont="1" applyBorder="1" applyAlignment="1">
      <alignment horizontal="right"/>
    </xf>
    <xf numFmtId="3" fontId="14" fillId="0" borderId="6" xfId="0" applyNumberFormat="1" applyFont="1" applyFill="1" applyBorder="1"/>
    <xf numFmtId="3" fontId="14" fillId="0" borderId="6" xfId="0" applyNumberFormat="1" applyFont="1" applyBorder="1"/>
    <xf numFmtId="3" fontId="14" fillId="0" borderId="6" xfId="0" applyNumberFormat="1" applyFont="1" applyFill="1" applyBorder="1"/>
    <xf numFmtId="166" fontId="14" fillId="0" borderId="6" xfId="0" applyNumberFormat="1" applyFont="1" applyFill="1" applyBorder="1"/>
    <xf numFmtId="170" fontId="0" fillId="0" borderId="6" xfId="0" applyNumberFormat="1" applyBorder="1" applyAlignment="1">
      <alignment horizontal="left" vertical="top"/>
    </xf>
    <xf numFmtId="3" fontId="14" fillId="0" borderId="6" xfId="0" applyNumberFormat="1" applyFont="1" applyFill="1" applyBorder="1" applyAlignment="1">
      <alignment horizontal="right" wrapText="1"/>
    </xf>
    <xf numFmtId="3" fontId="14" fillId="0" borderId="6" xfId="14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9" fillId="0" borderId="0" xfId="7" applyFont="1" applyFill="1" applyBorder="1" applyAlignment="1">
      <alignment vertical="center"/>
    </xf>
    <xf numFmtId="166" fontId="14" fillId="0" borderId="0" xfId="0" applyNumberFormat="1" applyFont="1" applyFill="1" applyBorder="1"/>
    <xf numFmtId="0" fontId="0" fillId="0" borderId="0" xfId="0" applyBorder="1"/>
    <xf numFmtId="3" fontId="0" fillId="0" borderId="6" xfId="0" applyNumberFormat="1" applyFont="1" applyBorder="1" applyAlignment="1">
      <alignment horizontal="right"/>
    </xf>
    <xf numFmtId="17" fontId="13" fillId="2" borderId="2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/>
    <xf numFmtId="17" fontId="13" fillId="2" borderId="6" xfId="0" applyNumberFormat="1" applyFont="1" applyFill="1" applyBorder="1" applyAlignment="1">
      <alignment horizontal="center" vertical="center" wrapText="1"/>
    </xf>
    <xf numFmtId="0" fontId="71" fillId="0" borderId="29" xfId="0" applyFont="1" applyBorder="1" applyAlignment="1">
      <alignment vertical="center"/>
    </xf>
    <xf numFmtId="0" fontId="71" fillId="0" borderId="27" xfId="0" applyFont="1" applyBorder="1" applyAlignment="1">
      <alignment vertical="center"/>
    </xf>
    <xf numFmtId="0" fontId="0" fillId="0" borderId="0" xfId="0" applyAlignment="1">
      <alignment vertical="center"/>
    </xf>
    <xf numFmtId="3" fontId="14" fillId="0" borderId="6" xfId="0" applyNumberFormat="1" applyFont="1" applyBorder="1"/>
    <xf numFmtId="3" fontId="13" fillId="0" borderId="6" xfId="0" applyNumberFormat="1" applyFont="1" applyBorder="1"/>
    <xf numFmtId="3" fontId="13" fillId="0" borderId="6" xfId="0" applyNumberFormat="1" applyFont="1" applyFill="1" applyBorder="1"/>
    <xf numFmtId="3" fontId="13" fillId="0" borderId="6" xfId="8" applyNumberFormat="1" applyFont="1" applyFill="1" applyBorder="1" applyAlignment="1">
      <alignment horizontal="right"/>
    </xf>
    <xf numFmtId="165" fontId="13" fillId="0" borderId="6" xfId="0" applyNumberFormat="1" applyFont="1" applyFill="1" applyBorder="1"/>
    <xf numFmtId="3" fontId="12" fillId="0" borderId="6" xfId="0" applyNumberFormat="1" applyFont="1" applyBorder="1"/>
    <xf numFmtId="170" fontId="12" fillId="0" borderId="6" xfId="0" applyNumberFormat="1" applyFont="1" applyBorder="1" applyAlignment="1"/>
    <xf numFmtId="165" fontId="13" fillId="0" borderId="6" xfId="0" applyNumberFormat="1" applyFont="1" applyBorder="1"/>
    <xf numFmtId="166" fontId="14" fillId="0" borderId="6" xfId="0" applyNumberFormat="1" applyFont="1" applyFill="1" applyBorder="1"/>
    <xf numFmtId="0" fontId="9" fillId="0" borderId="6" xfId="3" applyFont="1" applyFill="1" applyBorder="1"/>
    <xf numFmtId="166" fontId="0" fillId="0" borderId="6" xfId="11" applyNumberFormat="1" applyFont="1" applyBorder="1"/>
    <xf numFmtId="3" fontId="14" fillId="0" borderId="6" xfId="0" applyNumberFormat="1" applyFont="1" applyBorder="1"/>
    <xf numFmtId="0" fontId="71" fillId="0" borderId="6" xfId="0" applyFont="1" applyBorder="1" applyAlignment="1">
      <alignment vertical="center"/>
    </xf>
    <xf numFmtId="166" fontId="13" fillId="0" borderId="6" xfId="0" applyNumberFormat="1" applyFont="1" applyFill="1" applyBorder="1"/>
    <xf numFmtId="166" fontId="13" fillId="0" borderId="6" xfId="11" applyNumberFormat="1" applyFont="1" applyFill="1" applyBorder="1"/>
    <xf numFmtId="17" fontId="13" fillId="2" borderId="27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17" fontId="13" fillId="2" borderId="31" xfId="0" applyNumberFormat="1" applyFont="1" applyFill="1" applyBorder="1" applyAlignment="1">
      <alignment horizontal="center" vertical="center" wrapText="1"/>
    </xf>
    <xf numFmtId="17" fontId="13" fillId="2" borderId="27" xfId="0" applyNumberFormat="1" applyFont="1" applyFill="1" applyBorder="1" applyAlignment="1">
      <alignment horizontal="center" vertical="center"/>
    </xf>
    <xf numFmtId="17" fontId="13" fillId="2" borderId="28" xfId="0" applyNumberFormat="1" applyFont="1" applyFill="1" applyBorder="1" applyAlignment="1">
      <alignment horizontal="center" vertical="center" wrapText="1"/>
    </xf>
    <xf numFmtId="17" fontId="72" fillId="2" borderId="27" xfId="0" applyNumberFormat="1" applyFont="1" applyFill="1" applyBorder="1" applyAlignment="1">
      <alignment horizontal="center" vertical="center"/>
    </xf>
    <xf numFmtId="4" fontId="3" fillId="0" borderId="0" xfId="14" applyNumberFormat="1" applyFont="1" applyFill="1" applyBorder="1" applyAlignment="1">
      <alignment horizontal="right" vertical="center"/>
    </xf>
    <xf numFmtId="4" fontId="72" fillId="0" borderId="0" xfId="14" applyNumberFormat="1" applyFont="1" applyFill="1" applyBorder="1" applyAlignment="1">
      <alignment horizontal="right" vertical="center"/>
    </xf>
    <xf numFmtId="166" fontId="0" fillId="0" borderId="0" xfId="11" applyNumberFormat="1" applyFont="1" applyBorder="1"/>
    <xf numFmtId="166" fontId="73" fillId="0" borderId="28" xfId="0" applyNumberFormat="1" applyFont="1" applyBorder="1" applyAlignment="1">
      <alignment vertical="center"/>
    </xf>
    <xf numFmtId="166" fontId="73" fillId="0" borderId="30" xfId="0" applyNumberFormat="1" applyFont="1" applyBorder="1" applyAlignment="1">
      <alignment vertical="center"/>
    </xf>
    <xf numFmtId="166" fontId="0" fillId="0" borderId="0" xfId="0" applyNumberFormat="1"/>
    <xf numFmtId="166" fontId="14" fillId="0" borderId="6" xfId="0" applyNumberFormat="1" applyFont="1" applyFill="1" applyBorder="1"/>
    <xf numFmtId="0" fontId="9" fillId="0" borderId="6" xfId="3" applyFont="1" applyFill="1" applyBorder="1"/>
    <xf numFmtId="166" fontId="14" fillId="0" borderId="6" xfId="0" applyNumberFormat="1" applyFont="1" applyFill="1" applyBorder="1"/>
    <xf numFmtId="0" fontId="9" fillId="0" borderId="6" xfId="3" applyFont="1" applyFill="1" applyBorder="1"/>
    <xf numFmtId="166" fontId="74" fillId="0" borderId="6" xfId="0" applyNumberFormat="1" applyFont="1" applyBorder="1" applyAlignment="1">
      <alignment vertical="center"/>
    </xf>
    <xf numFmtId="0" fontId="4" fillId="0" borderId="1" xfId="3" applyFont="1" applyFill="1" applyBorder="1" applyAlignment="1">
      <alignment horizontal="center"/>
    </xf>
    <xf numFmtId="0" fontId="4" fillId="0" borderId="5" xfId="3" applyFont="1" applyFill="1" applyBorder="1"/>
    <xf numFmtId="3" fontId="14" fillId="0" borderId="1" xfId="0" applyNumberFormat="1" applyFont="1" applyBorder="1"/>
    <xf numFmtId="3" fontId="2" fillId="0" borderId="1" xfId="0" applyNumberFormat="1" applyFont="1" applyFill="1" applyBorder="1"/>
    <xf numFmtId="166" fontId="0" fillId="0" borderId="1" xfId="11" applyNumberFormat="1" applyFont="1" applyBorder="1"/>
    <xf numFmtId="166" fontId="14" fillId="0" borderId="1" xfId="0" applyNumberFormat="1" applyFont="1" applyFill="1" applyBorder="1"/>
    <xf numFmtId="3" fontId="14" fillId="0" borderId="1" xfId="0" applyNumberFormat="1" applyFont="1" applyFill="1" applyBorder="1"/>
    <xf numFmtId="166" fontId="14" fillId="0" borderId="1" xfId="11" applyNumberFormat="1" applyFont="1" applyFill="1" applyBorder="1"/>
    <xf numFmtId="0" fontId="4" fillId="0" borderId="3" xfId="3" applyFont="1" applyFill="1" applyBorder="1" applyAlignment="1">
      <alignment horizontal="center"/>
    </xf>
    <xf numFmtId="0" fontId="4" fillId="0" borderId="32" xfId="3" applyFont="1" applyFill="1" applyBorder="1"/>
    <xf numFmtId="3" fontId="14" fillId="0" borderId="3" xfId="0" applyNumberFormat="1" applyFont="1" applyBorder="1"/>
    <xf numFmtId="3" fontId="2" fillId="0" borderId="3" xfId="0" applyNumberFormat="1" applyFont="1" applyFill="1" applyBorder="1"/>
    <xf numFmtId="166" fontId="0" fillId="0" borderId="3" xfId="11" applyNumberFormat="1" applyFont="1" applyBorder="1"/>
    <xf numFmtId="166" fontId="14" fillId="0" borderId="3" xfId="0" applyNumberFormat="1" applyFont="1" applyFill="1" applyBorder="1"/>
    <xf numFmtId="3" fontId="14" fillId="0" borderId="3" xfId="0" applyNumberFormat="1" applyFont="1" applyFill="1" applyBorder="1"/>
    <xf numFmtId="166" fontId="14" fillId="0" borderId="3" xfId="11" applyNumberFormat="1" applyFont="1" applyFill="1" applyBorder="1"/>
    <xf numFmtId="3" fontId="13" fillId="0" borderId="27" xfId="0" applyNumberFormat="1" applyFont="1" applyBorder="1"/>
    <xf numFmtId="3" fontId="72" fillId="0" borderId="27" xfId="0" applyNumberFormat="1" applyFont="1" applyFill="1" applyBorder="1" applyAlignment="1">
      <alignment vertical="center"/>
    </xf>
    <xf numFmtId="166" fontId="12" fillId="0" borderId="27" xfId="11" applyNumberFormat="1" applyFont="1" applyBorder="1"/>
    <xf numFmtId="166" fontId="13" fillId="0" borderId="27" xfId="0" applyNumberFormat="1" applyFont="1" applyFill="1" applyBorder="1"/>
    <xf numFmtId="3" fontId="13" fillId="0" borderId="27" xfId="0" applyNumberFormat="1" applyFont="1" applyFill="1" applyBorder="1"/>
    <xf numFmtId="166" fontId="13" fillId="0" borderId="27" xfId="11" applyNumberFormat="1" applyFont="1" applyFill="1" applyBorder="1"/>
    <xf numFmtId="166" fontId="12" fillId="0" borderId="0" xfId="11" applyNumberFormat="1" applyFont="1" applyFill="1"/>
    <xf numFmtId="2" fontId="0" fillId="0" borderId="0" xfId="0" applyNumberFormat="1"/>
    <xf numFmtId="0" fontId="0" fillId="0" borderId="0" xfId="0" applyAlignment="1">
      <alignment wrapText="1"/>
    </xf>
    <xf numFmtId="0" fontId="4" fillId="0" borderId="35" xfId="3" applyFont="1" applyFill="1" applyBorder="1"/>
    <xf numFmtId="0" fontId="3" fillId="0" borderId="1" xfId="7" quotePrefix="1" applyNumberFormat="1" applyFont="1" applyFill="1" applyBorder="1" applyAlignment="1">
      <alignment horizontal="center" vertical="top"/>
    </xf>
    <xf numFmtId="0" fontId="4" fillId="0" borderId="32" xfId="7" applyFont="1" applyFill="1" applyBorder="1" applyAlignment="1">
      <alignment vertical="center"/>
    </xf>
    <xf numFmtId="0" fontId="3" fillId="0" borderId="3" xfId="7" quotePrefix="1" applyNumberFormat="1" applyFont="1" applyFill="1" applyBorder="1" applyAlignment="1">
      <alignment horizontal="center" vertical="top"/>
    </xf>
    <xf numFmtId="0" fontId="3" fillId="0" borderId="3" xfId="7" quotePrefix="1" applyFont="1" applyFill="1" applyBorder="1" applyAlignment="1">
      <alignment horizontal="center" vertical="top"/>
    </xf>
    <xf numFmtId="0" fontId="3" fillId="0" borderId="1" xfId="7" applyFont="1" applyFill="1" applyBorder="1" applyAlignment="1">
      <alignment vertical="center"/>
    </xf>
    <xf numFmtId="0" fontId="3" fillId="0" borderId="3" xfId="7" applyFont="1" applyFill="1" applyBorder="1" applyAlignment="1">
      <alignment vertical="center"/>
    </xf>
    <xf numFmtId="4" fontId="2" fillId="0" borderId="1" xfId="14" applyNumberFormat="1" applyFont="1" applyFill="1" applyBorder="1"/>
    <xf numFmtId="4" fontId="2" fillId="0" borderId="3" xfId="14" applyNumberFormat="1" applyFont="1" applyFill="1" applyBorder="1"/>
    <xf numFmtId="4" fontId="0" fillId="0" borderId="1" xfId="0" applyNumberFormat="1" applyBorder="1"/>
    <xf numFmtId="4" fontId="0" fillId="0" borderId="3" xfId="0" applyNumberFormat="1" applyBorder="1"/>
    <xf numFmtId="0" fontId="3" fillId="0" borderId="27" xfId="7" applyFont="1" applyFill="1" applyBorder="1" applyAlignment="1">
      <alignment vertical="center"/>
    </xf>
    <xf numFmtId="4" fontId="72" fillId="0" borderId="27" xfId="14" applyNumberFormat="1" applyFont="1" applyFill="1" applyBorder="1" applyAlignment="1">
      <alignment horizontal="right" vertical="center"/>
    </xf>
    <xf numFmtId="4" fontId="12" fillId="0" borderId="27" xfId="0" applyNumberFormat="1" applyFont="1" applyBorder="1"/>
    <xf numFmtId="0" fontId="4" fillId="0" borderId="1" xfId="14" applyFont="1" applyFill="1" applyBorder="1" applyAlignment="1">
      <alignment vertical="center"/>
    </xf>
    <xf numFmtId="0" fontId="4" fillId="0" borderId="3" xfId="14" applyFont="1" applyFill="1" applyBorder="1" applyAlignment="1">
      <alignment vertical="center" wrapText="1"/>
    </xf>
    <xf numFmtId="2" fontId="8" fillId="0" borderId="1" xfId="14" applyNumberFormat="1" applyFont="1" applyFill="1" applyBorder="1" applyAlignment="1">
      <alignment vertical="center"/>
    </xf>
    <xf numFmtId="4" fontId="8" fillId="0" borderId="3" xfId="14" applyNumberFormat="1" applyFont="1" applyFill="1" applyBorder="1" applyAlignment="1">
      <alignment vertical="center"/>
    </xf>
    <xf numFmtId="2" fontId="2" fillId="0" borderId="1" xfId="14" applyNumberFormat="1" applyFont="1" applyFill="1" applyBorder="1" applyAlignment="1">
      <alignment vertical="center"/>
    </xf>
    <xf numFmtId="4" fontId="2" fillId="0" borderId="3" xfId="14" applyNumberFormat="1" applyFont="1" applyFill="1" applyBorder="1" applyAlignment="1">
      <alignment vertical="center"/>
    </xf>
    <xf numFmtId="2" fontId="0" fillId="0" borderId="1" xfId="0" applyNumberFormat="1" applyBorder="1"/>
    <xf numFmtId="2" fontId="0" fillId="0" borderId="3" xfId="0" applyNumberFormat="1" applyBorder="1"/>
    <xf numFmtId="0" fontId="4" fillId="0" borderId="27" xfId="14" applyFont="1" applyFill="1" applyBorder="1" applyAlignment="1">
      <alignment vertical="center" wrapText="1"/>
    </xf>
    <xf numFmtId="4" fontId="3" fillId="0" borderId="27" xfId="14" applyNumberFormat="1" applyFont="1" applyFill="1" applyBorder="1" applyAlignment="1">
      <alignment horizontal="right" vertical="center"/>
    </xf>
    <xf numFmtId="2" fontId="12" fillId="0" borderId="27" xfId="0" applyNumberFormat="1" applyFont="1" applyBorder="1"/>
    <xf numFmtId="169" fontId="2" fillId="0" borderId="1" xfId="14" applyNumberFormat="1" applyBorder="1"/>
    <xf numFmtId="169" fontId="2" fillId="0" borderId="3" xfId="14" applyNumberFormat="1" applyBorder="1"/>
    <xf numFmtId="169" fontId="0" fillId="0" borderId="1" xfId="0" applyNumberFormat="1" applyBorder="1"/>
    <xf numFmtId="169" fontId="0" fillId="0" borderId="3" xfId="0" applyNumberFormat="1" applyBorder="1"/>
    <xf numFmtId="0" fontId="0" fillId="0" borderId="0" xfId="0" applyFont="1"/>
    <xf numFmtId="169" fontId="72" fillId="0" borderId="27" xfId="14" applyNumberFormat="1" applyFont="1" applyBorder="1"/>
    <xf numFmtId="169" fontId="12" fillId="0" borderId="27" xfId="0" applyNumberFormat="1" applyFont="1" applyBorder="1"/>
    <xf numFmtId="0" fontId="3" fillId="0" borderId="5" xfId="7" quotePrefix="1" applyNumberFormat="1" applyFont="1" applyFill="1" applyBorder="1" applyAlignment="1">
      <alignment horizontal="center" vertical="top"/>
    </xf>
    <xf numFmtId="0" fontId="3" fillId="0" borderId="32" xfId="7" quotePrefix="1" applyNumberFormat="1" applyFont="1" applyFill="1" applyBorder="1" applyAlignment="1">
      <alignment horizontal="center" vertical="top"/>
    </xf>
    <xf numFmtId="0" fontId="3" fillId="0" borderId="32" xfId="7" quotePrefix="1" applyFont="1" applyFill="1" applyBorder="1" applyAlignment="1">
      <alignment horizontal="center" vertical="top"/>
    </xf>
    <xf numFmtId="0" fontId="4" fillId="0" borderId="5" xfId="7" applyFont="1" applyFill="1" applyBorder="1" applyAlignment="1">
      <alignment vertical="center"/>
    </xf>
    <xf numFmtId="0" fontId="4" fillId="0" borderId="5" xfId="3" applyFont="1" applyFill="1" applyBorder="1" applyAlignment="1">
      <alignment horizontal="center"/>
    </xf>
    <xf numFmtId="0" fontId="4" fillId="0" borderId="32" xfId="3" applyFont="1" applyFill="1" applyBorder="1" applyAlignment="1">
      <alignment horizontal="center"/>
    </xf>
    <xf numFmtId="3" fontId="0" fillId="0" borderId="1" xfId="0" applyNumberFormat="1" applyBorder="1"/>
    <xf numFmtId="3" fontId="0" fillId="0" borderId="3" xfId="0" applyNumberFormat="1" applyBorder="1"/>
    <xf numFmtId="3" fontId="12" fillId="0" borderId="27" xfId="0" applyNumberFormat="1" applyFont="1" applyBorder="1"/>
    <xf numFmtId="0" fontId="10" fillId="0" borderId="6" xfId="7" applyFont="1" applyFill="1" applyBorder="1" applyAlignment="1">
      <alignment horizontal="center" vertical="top" wrapText="1"/>
    </xf>
    <xf numFmtId="0" fontId="8" fillId="0" borderId="6" xfId="3" applyFont="1" applyFill="1" applyBorder="1" applyAlignment="1">
      <alignment horizontal="center"/>
    </xf>
    <xf numFmtId="0" fontId="10" fillId="0" borderId="6" xfId="7" quotePrefix="1" applyFont="1" applyFill="1" applyBorder="1" applyAlignment="1">
      <alignment horizontal="center" vertical="top" wrapText="1"/>
    </xf>
    <xf numFmtId="0" fontId="3" fillId="0" borderId="33" xfId="3" applyFont="1" applyFill="1" applyBorder="1" applyAlignment="1">
      <alignment horizontal="center"/>
    </xf>
    <xf numFmtId="0" fontId="3" fillId="0" borderId="34" xfId="3" applyFont="1" applyFill="1" applyBorder="1" applyAlignment="1">
      <alignment horizontal="center"/>
    </xf>
    <xf numFmtId="0" fontId="75" fillId="0" borderId="33" xfId="7" applyFont="1" applyFill="1" applyBorder="1" applyAlignment="1">
      <alignment horizontal="center" vertical="top" wrapText="1"/>
    </xf>
    <xf numFmtId="0" fontId="75" fillId="0" borderId="34" xfId="7" applyFont="1" applyFill="1" applyBorder="1" applyAlignment="1">
      <alignment horizontal="center" vertical="top" wrapText="1"/>
    </xf>
  </cellXfs>
  <cellStyles count="906">
    <cellStyle name="%20 - Vurgu1 10" xfId="905"/>
    <cellStyle name="%20 - Vurgu1 2" xfId="36"/>
    <cellStyle name="%20 - Vurgu1 2 2" xfId="41"/>
    <cellStyle name="%20 - Vurgu1 2 3" xfId="43"/>
    <cellStyle name="%20 - Vurgu1 2_25.İL-EMOD-Öncelikli Yaşam" xfId="35"/>
    <cellStyle name="%20 - Vurgu1 3" xfId="34"/>
    <cellStyle name="%20 - Vurgu1 3 2" xfId="33"/>
    <cellStyle name="%20 - Vurgu1 3 3" xfId="32"/>
    <cellStyle name="%20 - Vurgu1 4" xfId="38"/>
    <cellStyle name="%20 - Vurgu1 4 2" xfId="30"/>
    <cellStyle name="%20 - Vurgu1 4 3" xfId="46"/>
    <cellStyle name="%20 - Vurgu1 5" xfId="39"/>
    <cellStyle name="%20 - Vurgu1 6" xfId="796"/>
    <cellStyle name="%20 - Vurgu1 7" xfId="866"/>
    <cellStyle name="%20 - Vurgu1 8" xfId="869"/>
    <cellStyle name="%20 - Vurgu1 9" xfId="890"/>
    <cellStyle name="%20 - Vurgu2 10" xfId="904"/>
    <cellStyle name="%20 - Vurgu2 2" xfId="37"/>
    <cellStyle name="%20 - Vurgu2 2 2" xfId="42"/>
    <cellStyle name="%20 - Vurgu2 2 3" xfId="45"/>
    <cellStyle name="%20 - Vurgu2 2_25.İL-EMOD-Öncelikli Yaşam" xfId="40"/>
    <cellStyle name="%20 - Vurgu2 3" xfId="47"/>
    <cellStyle name="%20 - Vurgu2 3 2" xfId="48"/>
    <cellStyle name="%20 - Vurgu2 3 3" xfId="49"/>
    <cellStyle name="%20 - Vurgu2 4" xfId="50"/>
    <cellStyle name="%20 - Vurgu2 4 2" xfId="51"/>
    <cellStyle name="%20 - Vurgu2 4 3" xfId="52"/>
    <cellStyle name="%20 - Vurgu2 5" xfId="31"/>
    <cellStyle name="%20 - Vurgu2 6" xfId="166"/>
    <cellStyle name="%20 - Vurgu2 7" xfId="865"/>
    <cellStyle name="%20 - Vurgu2 8" xfId="29"/>
    <cellStyle name="%20 - Vurgu2 9" xfId="884"/>
    <cellStyle name="%20 - Vurgu3 10" xfId="903"/>
    <cellStyle name="%20 - Vurgu3 2" xfId="54"/>
    <cellStyle name="%20 - Vurgu3 2 2" xfId="55"/>
    <cellStyle name="%20 - Vurgu3 2 3" xfId="56"/>
    <cellStyle name="%20 - Vurgu3 2_25.İL-EMOD-Öncelikli Yaşam" xfId="57"/>
    <cellStyle name="%20 - Vurgu3 3" xfId="58"/>
    <cellStyle name="%20 - Vurgu3 3 2" xfId="59"/>
    <cellStyle name="%20 - Vurgu3 3 3" xfId="60"/>
    <cellStyle name="%20 - Vurgu3 4" xfId="61"/>
    <cellStyle name="%20 - Vurgu3 4 2" xfId="62"/>
    <cellStyle name="%20 - Vurgu3 4 3" xfId="63"/>
    <cellStyle name="%20 - Vurgu3 5" xfId="53"/>
    <cellStyle name="%20 - Vurgu3 6" xfId="847"/>
    <cellStyle name="%20 - Vurgu3 7" xfId="864"/>
    <cellStyle name="%20 - Vurgu3 8" xfId="878"/>
    <cellStyle name="%20 - Vurgu3 9" xfId="880"/>
    <cellStyle name="%20 - Vurgu4 10" xfId="901"/>
    <cellStyle name="%20 - Vurgu4 2" xfId="65"/>
    <cellStyle name="%20 - Vurgu4 2 2" xfId="66"/>
    <cellStyle name="%20 - Vurgu4 2 3" xfId="67"/>
    <cellStyle name="%20 - Vurgu4 2_25.İL-EMOD-Öncelikli Yaşam" xfId="68"/>
    <cellStyle name="%20 - Vurgu4 3" xfId="69"/>
    <cellStyle name="%20 - Vurgu4 3 2" xfId="70"/>
    <cellStyle name="%20 - Vurgu4 3 3" xfId="71"/>
    <cellStyle name="%20 - Vurgu4 4" xfId="72"/>
    <cellStyle name="%20 - Vurgu4 4 2" xfId="73"/>
    <cellStyle name="%20 - Vurgu4 4 3" xfId="74"/>
    <cellStyle name="%20 - Vurgu4 5" xfId="64"/>
    <cellStyle name="%20 - Vurgu4 6" xfId="848"/>
    <cellStyle name="%20 - Vurgu4 7" xfId="863"/>
    <cellStyle name="%20 - Vurgu4 8" xfId="871"/>
    <cellStyle name="%20 - Vurgu4 9" xfId="889"/>
    <cellStyle name="%20 - Vurgu5 10" xfId="894"/>
    <cellStyle name="%20 - Vurgu5 2" xfId="76"/>
    <cellStyle name="%20 - Vurgu5 2 2" xfId="77"/>
    <cellStyle name="%20 - Vurgu5 2 3" xfId="78"/>
    <cellStyle name="%20 - Vurgu5 2_25.İL-EMOD-Öncelikli Yaşam" xfId="79"/>
    <cellStyle name="%20 - Vurgu5 3" xfId="80"/>
    <cellStyle name="%20 - Vurgu5 3 2" xfId="81"/>
    <cellStyle name="%20 - Vurgu5 3 3" xfId="82"/>
    <cellStyle name="%20 - Vurgu5 4" xfId="83"/>
    <cellStyle name="%20 - Vurgu5 4 2" xfId="84"/>
    <cellStyle name="%20 - Vurgu5 4 3" xfId="85"/>
    <cellStyle name="%20 - Vurgu5 5" xfId="75"/>
    <cellStyle name="%20 - Vurgu5 6" xfId="849"/>
    <cellStyle name="%20 - Vurgu5 7" xfId="862"/>
    <cellStyle name="%20 - Vurgu5 8" xfId="877"/>
    <cellStyle name="%20 - Vurgu5 9" xfId="887"/>
    <cellStyle name="%20 - Vurgu6 10" xfId="895"/>
    <cellStyle name="%20 - Vurgu6 2" xfId="87"/>
    <cellStyle name="%20 - Vurgu6 2 2" xfId="88"/>
    <cellStyle name="%20 - Vurgu6 2 3" xfId="89"/>
    <cellStyle name="%20 - Vurgu6 2_25.İL-EMOD-Öncelikli Yaşam" xfId="90"/>
    <cellStyle name="%20 - Vurgu6 3" xfId="91"/>
    <cellStyle name="%20 - Vurgu6 3 2" xfId="92"/>
    <cellStyle name="%20 - Vurgu6 3 3" xfId="93"/>
    <cellStyle name="%20 - Vurgu6 4" xfId="94"/>
    <cellStyle name="%20 - Vurgu6 4 2" xfId="95"/>
    <cellStyle name="%20 - Vurgu6 4 3" xfId="96"/>
    <cellStyle name="%20 - Vurgu6 5" xfId="86"/>
    <cellStyle name="%20 - Vurgu6 6" xfId="850"/>
    <cellStyle name="%20 - Vurgu6 7" xfId="861"/>
    <cellStyle name="%20 - Vurgu6 8" xfId="867"/>
    <cellStyle name="%20 - Vurgu6 9" xfId="883"/>
    <cellStyle name="%40 - Vurgu1 10" xfId="896"/>
    <cellStyle name="%40 - Vurgu1 2" xfId="98"/>
    <cellStyle name="%40 - Vurgu1 2 2" xfId="99"/>
    <cellStyle name="%40 - Vurgu1 2 3" xfId="100"/>
    <cellStyle name="%40 - Vurgu1 2_25.İL-EMOD-Öncelikli Yaşam" xfId="101"/>
    <cellStyle name="%40 - Vurgu1 3" xfId="102"/>
    <cellStyle name="%40 - Vurgu1 3 2" xfId="103"/>
    <cellStyle name="%40 - Vurgu1 3 3" xfId="104"/>
    <cellStyle name="%40 - Vurgu1 4" xfId="105"/>
    <cellStyle name="%40 - Vurgu1 4 2" xfId="106"/>
    <cellStyle name="%40 - Vurgu1 4 3" xfId="107"/>
    <cellStyle name="%40 - Vurgu1 5" xfId="97"/>
    <cellStyle name="%40 - Vurgu1 6" xfId="851"/>
    <cellStyle name="%40 - Vurgu1 7" xfId="860"/>
    <cellStyle name="%40 - Vurgu1 8" xfId="868"/>
    <cellStyle name="%40 - Vurgu1 9" xfId="891"/>
    <cellStyle name="%40 - Vurgu2" xfId="23" builtinId="35" customBuiltin="1"/>
    <cellStyle name="%40 - Vurgu2 2" xfId="108"/>
    <cellStyle name="%40 - Vurgu2 2 2" xfId="109"/>
    <cellStyle name="%40 - Vurgu2 2 3" xfId="110"/>
    <cellStyle name="%40 - Vurgu2 2_25.İL-EMOD-Öncelikli Yaşam" xfId="111"/>
    <cellStyle name="%40 - Vurgu2 3" xfId="112"/>
    <cellStyle name="%40 - Vurgu2 3 2" xfId="113"/>
    <cellStyle name="%40 - Vurgu2 3 3" xfId="114"/>
    <cellStyle name="%40 - Vurgu2 4" xfId="115"/>
    <cellStyle name="%40 - Vurgu2 4 2" xfId="116"/>
    <cellStyle name="%40 - Vurgu2 4 3" xfId="117"/>
    <cellStyle name="%40 - Vurgu3 10" xfId="897"/>
    <cellStyle name="%40 - Vurgu3 2" xfId="119"/>
    <cellStyle name="%40 - Vurgu3 2 2" xfId="120"/>
    <cellStyle name="%40 - Vurgu3 2 3" xfId="121"/>
    <cellStyle name="%40 - Vurgu3 2_25.İL-EMOD-Öncelikli Yaşam" xfId="122"/>
    <cellStyle name="%40 - Vurgu3 3" xfId="123"/>
    <cellStyle name="%40 - Vurgu3 3 2" xfId="124"/>
    <cellStyle name="%40 - Vurgu3 3 3" xfId="125"/>
    <cellStyle name="%40 - Vurgu3 4" xfId="126"/>
    <cellStyle name="%40 - Vurgu3 4 2" xfId="127"/>
    <cellStyle name="%40 - Vurgu3 4 3" xfId="128"/>
    <cellStyle name="%40 - Vurgu3 5" xfId="118"/>
    <cellStyle name="%40 - Vurgu3 6" xfId="852"/>
    <cellStyle name="%40 - Vurgu3 7" xfId="859"/>
    <cellStyle name="%40 - Vurgu3 8" xfId="874"/>
    <cellStyle name="%40 - Vurgu3 9" xfId="882"/>
    <cellStyle name="%40 - Vurgu4 10" xfId="898"/>
    <cellStyle name="%40 - Vurgu4 2" xfId="130"/>
    <cellStyle name="%40 - Vurgu4 2 2" xfId="131"/>
    <cellStyle name="%40 - Vurgu4 2 3" xfId="132"/>
    <cellStyle name="%40 - Vurgu4 2_25.İL-EMOD-Öncelikli Yaşam" xfId="133"/>
    <cellStyle name="%40 - Vurgu4 3" xfId="134"/>
    <cellStyle name="%40 - Vurgu4 3 2" xfId="135"/>
    <cellStyle name="%40 - Vurgu4 3 3" xfId="136"/>
    <cellStyle name="%40 - Vurgu4 4" xfId="137"/>
    <cellStyle name="%40 - Vurgu4 4 2" xfId="138"/>
    <cellStyle name="%40 - Vurgu4 4 3" xfId="139"/>
    <cellStyle name="%40 - Vurgu4 5" xfId="129"/>
    <cellStyle name="%40 - Vurgu4 6" xfId="853"/>
    <cellStyle name="%40 - Vurgu4 7" xfId="858"/>
    <cellStyle name="%40 - Vurgu4 8" xfId="873"/>
    <cellStyle name="%40 - Vurgu4 9" xfId="879"/>
    <cellStyle name="%40 - Vurgu5 10" xfId="899"/>
    <cellStyle name="%40 - Vurgu5 2" xfId="141"/>
    <cellStyle name="%40 - Vurgu5 2 2" xfId="142"/>
    <cellStyle name="%40 - Vurgu5 2 3" xfId="143"/>
    <cellStyle name="%40 - Vurgu5 2_25.İL-EMOD-Öncelikli Yaşam" xfId="144"/>
    <cellStyle name="%40 - Vurgu5 3" xfId="145"/>
    <cellStyle name="%40 - Vurgu5 3 2" xfId="146"/>
    <cellStyle name="%40 - Vurgu5 3 3" xfId="147"/>
    <cellStyle name="%40 - Vurgu5 4" xfId="148"/>
    <cellStyle name="%40 - Vurgu5 4 2" xfId="149"/>
    <cellStyle name="%40 - Vurgu5 4 3" xfId="150"/>
    <cellStyle name="%40 - Vurgu5 5" xfId="140"/>
    <cellStyle name="%40 - Vurgu5 6" xfId="854"/>
    <cellStyle name="%40 - Vurgu5 7" xfId="857"/>
    <cellStyle name="%40 - Vurgu5 8" xfId="872"/>
    <cellStyle name="%40 - Vurgu5 9" xfId="886"/>
    <cellStyle name="%40 - Vurgu6 10" xfId="900"/>
    <cellStyle name="%40 - Vurgu6 2" xfId="152"/>
    <cellStyle name="%40 - Vurgu6 2 2" xfId="153"/>
    <cellStyle name="%40 - Vurgu6 2 3" xfId="154"/>
    <cellStyle name="%40 - Vurgu6 2_25.İL-EMOD-Öncelikli Yaşam" xfId="155"/>
    <cellStyle name="%40 - Vurgu6 3" xfId="156"/>
    <cellStyle name="%40 - Vurgu6 3 2" xfId="157"/>
    <cellStyle name="%40 - Vurgu6 3 3" xfId="158"/>
    <cellStyle name="%40 - Vurgu6 4" xfId="159"/>
    <cellStyle name="%40 - Vurgu6 4 2" xfId="160"/>
    <cellStyle name="%40 - Vurgu6 4 3" xfId="161"/>
    <cellStyle name="%40 - Vurgu6 5" xfId="151"/>
    <cellStyle name="%40 - Vurgu6 6" xfId="855"/>
    <cellStyle name="%40 - Vurgu6 7" xfId="856"/>
    <cellStyle name="%40 - Vurgu6 8" xfId="870"/>
    <cellStyle name="%40 - Vurgu6 9" xfId="885"/>
    <cellStyle name="%60 - Vurgu1 2" xfId="163"/>
    <cellStyle name="%60 - Vurgu1 3" xfId="164"/>
    <cellStyle name="%60 - Vurgu1 4" xfId="165"/>
    <cellStyle name="%60 - Vurgu1 5" xfId="162"/>
    <cellStyle name="%60 - Vurgu2" xfId="24" builtinId="36" customBuiltin="1"/>
    <cellStyle name="%60 - Vurgu2 2" xfId="167"/>
    <cellStyle name="%60 - Vurgu2 3" xfId="168"/>
    <cellStyle name="%60 - Vurgu2 4" xfId="169"/>
    <cellStyle name="%60 - Vurgu3 2" xfId="171"/>
    <cellStyle name="%60 - Vurgu3 3" xfId="172"/>
    <cellStyle name="%60 - Vurgu3 4" xfId="173"/>
    <cellStyle name="%60 - Vurgu3 5" xfId="170"/>
    <cellStyle name="%60 - Vurgu4 2" xfId="175"/>
    <cellStyle name="%60 - Vurgu4 3" xfId="176"/>
    <cellStyle name="%60 - Vurgu4 4" xfId="177"/>
    <cellStyle name="%60 - Vurgu4 5" xfId="174"/>
    <cellStyle name="%60 - Vurgu5" xfId="27" builtinId="48" customBuiltin="1"/>
    <cellStyle name="%60 - Vurgu5 2" xfId="178"/>
    <cellStyle name="%60 - Vurgu5 3" xfId="179"/>
    <cellStyle name="%60 - Vurgu5 4" xfId="180"/>
    <cellStyle name="%60 - Vurgu6 2" xfId="182"/>
    <cellStyle name="%60 - Vurgu6 3" xfId="183"/>
    <cellStyle name="%60 - Vurgu6 4" xfId="184"/>
    <cellStyle name="%60 - Vurgu6 5" xfId="181"/>
    <cellStyle name="Açıklama Metni" xfId="21" builtinId="53" customBuiltin="1"/>
    <cellStyle name="Açıklama Metni 2" xfId="185"/>
    <cellStyle name="Açıklama Metni 3" xfId="186"/>
    <cellStyle name="Açıklama Metni 4" xfId="187"/>
    <cellStyle name="Ana Başlık 2" xfId="189"/>
    <cellStyle name="Ana Başlık 3" xfId="190"/>
    <cellStyle name="Ana Başlık 4" xfId="191"/>
    <cellStyle name="Ana Başlık 5" xfId="188"/>
    <cellStyle name="Bağlı Hücre" xfId="18" builtinId="24" customBuiltin="1"/>
    <cellStyle name="Bağlı Hücre 2" xfId="192"/>
    <cellStyle name="Bağlı Hücre 3" xfId="193"/>
    <cellStyle name="Bağlı Hücre 4" xfId="194"/>
    <cellStyle name="Başlık 1 2" xfId="196"/>
    <cellStyle name="Başlık 1 3" xfId="197"/>
    <cellStyle name="Başlık 1 4" xfId="198"/>
    <cellStyle name="Başlık 1 5" xfId="195"/>
    <cellStyle name="Başlık 2 2" xfId="200"/>
    <cellStyle name="Başlık 2 3" xfId="201"/>
    <cellStyle name="Başlık 2 4" xfId="202"/>
    <cellStyle name="Başlık 2 5" xfId="199"/>
    <cellStyle name="Başlık 3 2" xfId="204"/>
    <cellStyle name="Başlık 3 3" xfId="205"/>
    <cellStyle name="Başlık 3 4" xfId="206"/>
    <cellStyle name="Başlık 3 5" xfId="203"/>
    <cellStyle name="Başlık 4 2" xfId="208"/>
    <cellStyle name="Başlık 4 3" xfId="209"/>
    <cellStyle name="Başlık 4 4" xfId="210"/>
    <cellStyle name="Başlık 4 5" xfId="207"/>
    <cellStyle name="Binlik Ayracı 2" xfId="1"/>
    <cellStyle name="Binlik Ayracı 3" xfId="13"/>
    <cellStyle name="Binlik Ayracı 4" xfId="12"/>
    <cellStyle name="Comma 2" xfId="211"/>
    <cellStyle name="Comma 2 2" xfId="212"/>
    <cellStyle name="Çıkış 2" xfId="214"/>
    <cellStyle name="Çıkış 3" xfId="215"/>
    <cellStyle name="Çıkış 4" xfId="216"/>
    <cellStyle name="Çıkış 5" xfId="213"/>
    <cellStyle name="Giriş 2" xfId="218"/>
    <cellStyle name="Giriş 3" xfId="219"/>
    <cellStyle name="Giriş 4" xfId="220"/>
    <cellStyle name="Giriş 5" xfId="217"/>
    <cellStyle name="Hesaplama 2" xfId="222"/>
    <cellStyle name="Hesaplama 3" xfId="223"/>
    <cellStyle name="Hesaplama 4" xfId="224"/>
    <cellStyle name="Hesaplama 5" xfId="221"/>
    <cellStyle name="Hyperlink" xfId="2"/>
    <cellStyle name="İşaretli Hücre" xfId="19" builtinId="23" customBuiltin="1"/>
    <cellStyle name="İşaretli Hücre 2" xfId="225"/>
    <cellStyle name="İşaretli Hücre 3" xfId="226"/>
    <cellStyle name="İşaretli Hücre 4" xfId="227"/>
    <cellStyle name="İyi" xfId="15" builtinId="26" customBuiltin="1"/>
    <cellStyle name="İyi 2" xfId="228"/>
    <cellStyle name="İyi 3" xfId="229"/>
    <cellStyle name="İyi 4" xfId="230"/>
    <cellStyle name="İzlenen Köprü 2" xfId="231"/>
    <cellStyle name="Köprü 2" xfId="232"/>
    <cellStyle name="Köprü 3" xfId="233"/>
    <cellStyle name="Kötü" xfId="16" builtinId="27" customBuiltin="1"/>
    <cellStyle name="Kötü 2" xfId="234"/>
    <cellStyle name="Kötü 3" xfId="235"/>
    <cellStyle name="Kötü 4" xfId="236"/>
    <cellStyle name="Normal" xfId="0" builtinId="0"/>
    <cellStyle name="Normal 10" xfId="237"/>
    <cellStyle name="Normal 10 2" xfId="238"/>
    <cellStyle name="Normal 100" xfId="239"/>
    <cellStyle name="Normal 101" xfId="240"/>
    <cellStyle name="Normal 102" xfId="241"/>
    <cellStyle name="Normal 103" xfId="242"/>
    <cellStyle name="Normal 104" xfId="14"/>
    <cellStyle name="Normal 105" xfId="243"/>
    <cellStyle name="Normal 105 2" xfId="244"/>
    <cellStyle name="Normal 106" xfId="245"/>
    <cellStyle name="Normal 107" xfId="246"/>
    <cellStyle name="Normal 108" xfId="247"/>
    <cellStyle name="Normal 109" xfId="248"/>
    <cellStyle name="Normal 11" xfId="249"/>
    <cellStyle name="Normal 11 10" xfId="250"/>
    <cellStyle name="Normal 11 11" xfId="251"/>
    <cellStyle name="Normal 11 12" xfId="252"/>
    <cellStyle name="Normal 11 2" xfId="253"/>
    <cellStyle name="Normal 11 2 2" xfId="254"/>
    <cellStyle name="Normal 11 2 3" xfId="255"/>
    <cellStyle name="Normal 11 3" xfId="256"/>
    <cellStyle name="Normal 11 3 2" xfId="257"/>
    <cellStyle name="Normal 11 3 3" xfId="258"/>
    <cellStyle name="Normal 11 4" xfId="259"/>
    <cellStyle name="Normal 11 4 2" xfId="260"/>
    <cellStyle name="Normal 11 4 3" xfId="261"/>
    <cellStyle name="Normal 11 5" xfId="262"/>
    <cellStyle name="Normal 11 5 2" xfId="263"/>
    <cellStyle name="Normal 11 5 3" xfId="264"/>
    <cellStyle name="Normal 11 6" xfId="265"/>
    <cellStyle name="Normal 11 6 2" xfId="266"/>
    <cellStyle name="Normal 11 6 3" xfId="267"/>
    <cellStyle name="Normal 11 7" xfId="268"/>
    <cellStyle name="Normal 11 7 2" xfId="269"/>
    <cellStyle name="Normal 11 7 3" xfId="270"/>
    <cellStyle name="Normal 11 8" xfId="271"/>
    <cellStyle name="Normal 11 8 2" xfId="272"/>
    <cellStyle name="Normal 11 8 3" xfId="273"/>
    <cellStyle name="Normal 11 9" xfId="274"/>
    <cellStyle name="Normal 110" xfId="44"/>
    <cellStyle name="Normal 110 2" xfId="875"/>
    <cellStyle name="Normal 110 3" xfId="902"/>
    <cellStyle name="Normal 111" xfId="881"/>
    <cellStyle name="Normal 111 2" xfId="892"/>
    <cellStyle name="Normal 12" xfId="275"/>
    <cellStyle name="Normal 12 2" xfId="276"/>
    <cellStyle name="Normal 12 2 2" xfId="277"/>
    <cellStyle name="Normal 12 2 3" xfId="278"/>
    <cellStyle name="Normal 12 3" xfId="279"/>
    <cellStyle name="Normal 12 4" xfId="280"/>
    <cellStyle name="Normal 13" xfId="281"/>
    <cellStyle name="Normal 13 2" xfId="282"/>
    <cellStyle name="Normal 13 2 2" xfId="283"/>
    <cellStyle name="Normal 13 2 3" xfId="284"/>
    <cellStyle name="Normal 13 3" xfId="285"/>
    <cellStyle name="Normal 13 4" xfId="286"/>
    <cellStyle name="Normal 14" xfId="287"/>
    <cellStyle name="Normal 14 2" xfId="288"/>
    <cellStyle name="Normal 14 2 2" xfId="289"/>
    <cellStyle name="Normal 14 2 3" xfId="290"/>
    <cellStyle name="Normal 14 3" xfId="291"/>
    <cellStyle name="Normal 15" xfId="292"/>
    <cellStyle name="Normal 15 2" xfId="293"/>
    <cellStyle name="Normal 16" xfId="294"/>
    <cellStyle name="Normal 16 2" xfId="295"/>
    <cellStyle name="Normal 16 2 2" xfId="296"/>
    <cellStyle name="Normal 16 2 3" xfId="297"/>
    <cellStyle name="Normal 16 3" xfId="298"/>
    <cellStyle name="Normal 17" xfId="299"/>
    <cellStyle name="Normal 17 2" xfId="300"/>
    <cellStyle name="Normal 17 2 2" xfId="301"/>
    <cellStyle name="Normal 17 2 3" xfId="302"/>
    <cellStyle name="Normal 17 3" xfId="303"/>
    <cellStyle name="Normal 18" xfId="304"/>
    <cellStyle name="Normal 18 2" xfId="305"/>
    <cellStyle name="Normal 18 3" xfId="306"/>
    <cellStyle name="Normal 18 4" xfId="307"/>
    <cellStyle name="Normal 19" xfId="308"/>
    <cellStyle name="Normal 19 2" xfId="309"/>
    <cellStyle name="Normal 19 3" xfId="310"/>
    <cellStyle name="Normal 19 4" xfId="311"/>
    <cellStyle name="Normal 2" xfId="3"/>
    <cellStyle name="Normal 2 10" xfId="312"/>
    <cellStyle name="Normal 2 10 2" xfId="313"/>
    <cellStyle name="Normal 2 10 3" xfId="314"/>
    <cellStyle name="Normal 2 11" xfId="315"/>
    <cellStyle name="Normal 2 12" xfId="316"/>
    <cellStyle name="Normal 2 13" xfId="317"/>
    <cellStyle name="Normal 2 14" xfId="318"/>
    <cellStyle name="Normal 2 15" xfId="319"/>
    <cellStyle name="Normal 2 16" xfId="320"/>
    <cellStyle name="Normal 2 17" xfId="321"/>
    <cellStyle name="Normal 2 18" xfId="322"/>
    <cellStyle name="Normal 2 19" xfId="323"/>
    <cellStyle name="Normal 2 2" xfId="324"/>
    <cellStyle name="Normal 2 2 2" xfId="325"/>
    <cellStyle name="Normal 2 2 3" xfId="326"/>
    <cellStyle name="Normal 2 2 4" xfId="327"/>
    <cellStyle name="Normal 2 3" xfId="328"/>
    <cellStyle name="Normal 2 3 2" xfId="329"/>
    <cellStyle name="Normal 2 3 2 2" xfId="330"/>
    <cellStyle name="Normal 2 3 3" xfId="331"/>
    <cellStyle name="Normal 2 4" xfId="332"/>
    <cellStyle name="Normal 2 4 10" xfId="333"/>
    <cellStyle name="Normal 2 4 11" xfId="334"/>
    <cellStyle name="Normal 2 4 12" xfId="335"/>
    <cellStyle name="Normal 2 4 2" xfId="336"/>
    <cellStyle name="Normal 2 4 2 2" xfId="337"/>
    <cellStyle name="Normal 2 4 2 3" xfId="338"/>
    <cellStyle name="Normal 2 4 2 4" xfId="339"/>
    <cellStyle name="Normal 2 4 2 5" xfId="340"/>
    <cellStyle name="Normal 2 4 3" xfId="341"/>
    <cellStyle name="Normal 2 4 3 2" xfId="342"/>
    <cellStyle name="Normal 2 4 3 3" xfId="343"/>
    <cellStyle name="Normal 2 4 4" xfId="344"/>
    <cellStyle name="Normal 2 4 4 2" xfId="345"/>
    <cellStyle name="Normal 2 4 4 3" xfId="346"/>
    <cellStyle name="Normal 2 4 5" xfId="347"/>
    <cellStyle name="Normal 2 4 5 2" xfId="348"/>
    <cellStyle name="Normal 2 4 5 3" xfId="349"/>
    <cellStyle name="Normal 2 4 6" xfId="350"/>
    <cellStyle name="Normal 2 4 6 2" xfId="351"/>
    <cellStyle name="Normal 2 4 6 3" xfId="352"/>
    <cellStyle name="Normal 2 4 7" xfId="353"/>
    <cellStyle name="Normal 2 4 7 2" xfId="354"/>
    <cellStyle name="Normal 2 4 7 3" xfId="355"/>
    <cellStyle name="Normal 2 4 8" xfId="356"/>
    <cellStyle name="Normal 2 4 8 2" xfId="357"/>
    <cellStyle name="Normal 2 4 8 3" xfId="358"/>
    <cellStyle name="Normal 2 4 9" xfId="359"/>
    <cellStyle name="Normal 2 5" xfId="360"/>
    <cellStyle name="Normal 2 5 2" xfId="361"/>
    <cellStyle name="Normal 2 5 2 2" xfId="362"/>
    <cellStyle name="Normal 2 5 3" xfId="363"/>
    <cellStyle name="Normal 2 6" xfId="364"/>
    <cellStyle name="Normal 2 6 2" xfId="365"/>
    <cellStyle name="Normal 2 6 2 2" xfId="366"/>
    <cellStyle name="Normal 2 6 3" xfId="367"/>
    <cellStyle name="Normal 2 7" xfId="368"/>
    <cellStyle name="Normal 2 7 2" xfId="369"/>
    <cellStyle name="Normal 2 7 3" xfId="370"/>
    <cellStyle name="Normal 2 8" xfId="371"/>
    <cellStyle name="Normal 2 8 2" xfId="372"/>
    <cellStyle name="Normal 2 8 3" xfId="373"/>
    <cellStyle name="Normal 2 9" xfId="374"/>
    <cellStyle name="Normal 2 9 2" xfId="375"/>
    <cellStyle name="Normal 2 9 3" xfId="376"/>
    <cellStyle name="Normal 20" xfId="377"/>
    <cellStyle name="Normal 20 2" xfId="378"/>
    <cellStyle name="Normal 20 3" xfId="379"/>
    <cellStyle name="Normal 20 4" xfId="380"/>
    <cellStyle name="Normal 21" xfId="381"/>
    <cellStyle name="Normal 21 2" xfId="382"/>
    <cellStyle name="Normal 21 3" xfId="383"/>
    <cellStyle name="Normal 21 4" xfId="384"/>
    <cellStyle name="Normal 22" xfId="385"/>
    <cellStyle name="Normal 22 2" xfId="386"/>
    <cellStyle name="Normal 22 3" xfId="387"/>
    <cellStyle name="Normal 22 4" xfId="388"/>
    <cellStyle name="Normal 23" xfId="389"/>
    <cellStyle name="Normal 23 2" xfId="390"/>
    <cellStyle name="Normal 23 3" xfId="391"/>
    <cellStyle name="Normal 23 4" xfId="392"/>
    <cellStyle name="Normal 24" xfId="393"/>
    <cellStyle name="Normal 24 2" xfId="394"/>
    <cellStyle name="Normal 24 2 2" xfId="395"/>
    <cellStyle name="Normal 24 3" xfId="396"/>
    <cellStyle name="Normal 24 3 2" xfId="397"/>
    <cellStyle name="Normal 24 4" xfId="398"/>
    <cellStyle name="Normal 24 5" xfId="399"/>
    <cellStyle name="Normal 24 6" xfId="400"/>
    <cellStyle name="Normal 25" xfId="401"/>
    <cellStyle name="Normal 25 2" xfId="402"/>
    <cellStyle name="Normal 25 2 2" xfId="403"/>
    <cellStyle name="Normal 25 2 3" xfId="404"/>
    <cellStyle name="Normal 25 2 4" xfId="405"/>
    <cellStyle name="Normal 25 3" xfId="406"/>
    <cellStyle name="Normal 25 4" xfId="407"/>
    <cellStyle name="Normal 25 5" xfId="408"/>
    <cellStyle name="Normal 25 6" xfId="409"/>
    <cellStyle name="Normal 26" xfId="410"/>
    <cellStyle name="Normal 26 2" xfId="411"/>
    <cellStyle name="Normal 26 2 2" xfId="412"/>
    <cellStyle name="Normal 26 2 3" xfId="413"/>
    <cellStyle name="Normal 26 3" xfId="414"/>
    <cellStyle name="Normal 27" xfId="415"/>
    <cellStyle name="Normal 27 2" xfId="416"/>
    <cellStyle name="Normal 27 2 2" xfId="417"/>
    <cellStyle name="Normal 27 2 3" xfId="418"/>
    <cellStyle name="Normal 27 3" xfId="419"/>
    <cellStyle name="Normal 28" xfId="420"/>
    <cellStyle name="Normal 28 2" xfId="421"/>
    <cellStyle name="Normal 28 2 2" xfId="422"/>
    <cellStyle name="Normal 28 2 3" xfId="423"/>
    <cellStyle name="Normal 28 3" xfId="424"/>
    <cellStyle name="Normal 29" xfId="425"/>
    <cellStyle name="Normal 29 2" xfId="426"/>
    <cellStyle name="Normal 29 2 2" xfId="427"/>
    <cellStyle name="Normal 29 2 3" xfId="428"/>
    <cellStyle name="Normal 29 2 4" xfId="429"/>
    <cellStyle name="Normal 29 3" xfId="430"/>
    <cellStyle name="Normal 29 4" xfId="431"/>
    <cellStyle name="Normal 29 5" xfId="432"/>
    <cellStyle name="Normal 3" xfId="4"/>
    <cellStyle name="Normal 3 2" xfId="434"/>
    <cellStyle name="Normal 3 2 2" xfId="435"/>
    <cellStyle name="Normal 3 2 3" xfId="436"/>
    <cellStyle name="Normal 3 3" xfId="437"/>
    <cellStyle name="Normal 3 3 2" xfId="438"/>
    <cellStyle name="Normal 3 3 3" xfId="439"/>
    <cellStyle name="Normal 3 4" xfId="440"/>
    <cellStyle name="Normal 3 4 2" xfId="441"/>
    <cellStyle name="Normal 3 4 3" xfId="442"/>
    <cellStyle name="Normal 3 5" xfId="443"/>
    <cellStyle name="Normal 3 5 2" xfId="444"/>
    <cellStyle name="Normal 3 5 3" xfId="445"/>
    <cellStyle name="Normal 3 6" xfId="446"/>
    <cellStyle name="Normal 3 7" xfId="447"/>
    <cellStyle name="Normal 3 8" xfId="433"/>
    <cellStyle name="Normal 30" xfId="448"/>
    <cellStyle name="Normal 30 2" xfId="449"/>
    <cellStyle name="Normal 30 3" xfId="450"/>
    <cellStyle name="Normal 30 4" xfId="451"/>
    <cellStyle name="Normal 31" xfId="452"/>
    <cellStyle name="Normal 31 2" xfId="453"/>
    <cellStyle name="Normal 31 3" xfId="454"/>
    <cellStyle name="Normal 31 4" xfId="455"/>
    <cellStyle name="Normal 32" xfId="456"/>
    <cellStyle name="Normal 32 2" xfId="457"/>
    <cellStyle name="Normal 32 3" xfId="458"/>
    <cellStyle name="Normal 32 4" xfId="459"/>
    <cellStyle name="Normal 33" xfId="460"/>
    <cellStyle name="Normal 33 2" xfId="461"/>
    <cellStyle name="Normal 33 3" xfId="462"/>
    <cellStyle name="Normal 33 4" xfId="463"/>
    <cellStyle name="Normal 34" xfId="464"/>
    <cellStyle name="Normal 34 2" xfId="465"/>
    <cellStyle name="Normal 34 3" xfId="466"/>
    <cellStyle name="Normal 34 4" xfId="467"/>
    <cellStyle name="Normal 35" xfId="468"/>
    <cellStyle name="Normal 35 2" xfId="469"/>
    <cellStyle name="Normal 35 3" xfId="470"/>
    <cellStyle name="Normal 35 4" xfId="471"/>
    <cellStyle name="Normal 36" xfId="472"/>
    <cellStyle name="Normal 36 2" xfId="473"/>
    <cellStyle name="Normal 36 3" xfId="474"/>
    <cellStyle name="Normal 36 4" xfId="475"/>
    <cellStyle name="Normal 37" xfId="476"/>
    <cellStyle name="Normal 37 2" xfId="477"/>
    <cellStyle name="Normal 37 3" xfId="478"/>
    <cellStyle name="Normal 37 4" xfId="479"/>
    <cellStyle name="Normal 38" xfId="480"/>
    <cellStyle name="Normal 38 2" xfId="481"/>
    <cellStyle name="Normal 38 3" xfId="482"/>
    <cellStyle name="Normal 39" xfId="483"/>
    <cellStyle name="Normal 39 2" xfId="484"/>
    <cellStyle name="Normal 39 3" xfId="485"/>
    <cellStyle name="Normal 4" xfId="486"/>
    <cellStyle name="Normal 4 2" xfId="487"/>
    <cellStyle name="Normal 4 2 2" xfId="5"/>
    <cellStyle name="Normal 4 2 2 2" xfId="6"/>
    <cellStyle name="Normal 4 2_25.İL-EMOD-Öncelikli Yaşam" xfId="488"/>
    <cellStyle name="Normal 4 3" xfId="489"/>
    <cellStyle name="Normal 4 3 10" xfId="490"/>
    <cellStyle name="Normal 4 3 10 2" xfId="491"/>
    <cellStyle name="Normal 4 3 10 3" xfId="492"/>
    <cellStyle name="Normal 4 3 11" xfId="493"/>
    <cellStyle name="Normal 4 3 12" xfId="494"/>
    <cellStyle name="Normal 4 3 13" xfId="495"/>
    <cellStyle name="Normal 4 3 2" xfId="496"/>
    <cellStyle name="Normal 4 3 2 10" xfId="497"/>
    <cellStyle name="Normal 4 3 2 11" xfId="498"/>
    <cellStyle name="Normal 4 3 2 2" xfId="499"/>
    <cellStyle name="Normal 4 3 2 2 2" xfId="500"/>
    <cellStyle name="Normal 4 3 2 2 3" xfId="501"/>
    <cellStyle name="Normal 4 3 2 2 4" xfId="502"/>
    <cellStyle name="Normal 4 3 2 3" xfId="503"/>
    <cellStyle name="Normal 4 3 2 3 2" xfId="504"/>
    <cellStyle name="Normal 4 3 2 3 3" xfId="505"/>
    <cellStyle name="Normal 4 3 2 4" xfId="506"/>
    <cellStyle name="Normal 4 3 2 4 2" xfId="507"/>
    <cellStyle name="Normal 4 3 2 4 3" xfId="508"/>
    <cellStyle name="Normal 4 3 2 5" xfId="509"/>
    <cellStyle name="Normal 4 3 2 5 2" xfId="510"/>
    <cellStyle name="Normal 4 3 2 5 3" xfId="511"/>
    <cellStyle name="Normal 4 3 2 6" xfId="512"/>
    <cellStyle name="Normal 4 3 2 6 2" xfId="513"/>
    <cellStyle name="Normal 4 3 2 6 3" xfId="514"/>
    <cellStyle name="Normal 4 3 2 7" xfId="515"/>
    <cellStyle name="Normal 4 3 2 7 2" xfId="516"/>
    <cellStyle name="Normal 4 3 2 7 3" xfId="517"/>
    <cellStyle name="Normal 4 3 2 8" xfId="518"/>
    <cellStyle name="Normal 4 3 2 8 2" xfId="519"/>
    <cellStyle name="Normal 4 3 2 8 3" xfId="520"/>
    <cellStyle name="Normal 4 3 2 9" xfId="521"/>
    <cellStyle name="Normal 4 3 3" xfId="522"/>
    <cellStyle name="Normal 4 3 3 2" xfId="523"/>
    <cellStyle name="Normal 4 3 3 3" xfId="524"/>
    <cellStyle name="Normal 4 3 3 4" xfId="525"/>
    <cellStyle name="Normal 4 3 4" xfId="526"/>
    <cellStyle name="Normal 4 3 4 10" xfId="527"/>
    <cellStyle name="Normal 4 3 4 11" xfId="528"/>
    <cellStyle name="Normal 4 3 4 2" xfId="529"/>
    <cellStyle name="Normal 4 3 4 2 2" xfId="530"/>
    <cellStyle name="Normal 4 3 4 2 3" xfId="531"/>
    <cellStyle name="Normal 4 3 4 2 4" xfId="532"/>
    <cellStyle name="Normal 4 3 4 3" xfId="533"/>
    <cellStyle name="Normal 4 3 4 3 2" xfId="534"/>
    <cellStyle name="Normal 4 3 4 3 3" xfId="535"/>
    <cellStyle name="Normal 4 3 4 4" xfId="536"/>
    <cellStyle name="Normal 4 3 4 4 2" xfId="537"/>
    <cellStyle name="Normal 4 3 4 4 3" xfId="538"/>
    <cellStyle name="Normal 4 3 4 5" xfId="539"/>
    <cellStyle name="Normal 4 3 4 5 2" xfId="540"/>
    <cellStyle name="Normal 4 3 4 5 3" xfId="541"/>
    <cellStyle name="Normal 4 3 4 6" xfId="542"/>
    <cellStyle name="Normal 4 3 4 6 2" xfId="543"/>
    <cellStyle name="Normal 4 3 4 6 3" xfId="544"/>
    <cellStyle name="Normal 4 3 4 7" xfId="545"/>
    <cellStyle name="Normal 4 3 4 7 2" xfId="546"/>
    <cellStyle name="Normal 4 3 4 7 3" xfId="547"/>
    <cellStyle name="Normal 4 3 4 8" xfId="548"/>
    <cellStyle name="Normal 4 3 4 8 2" xfId="549"/>
    <cellStyle name="Normal 4 3 4 8 3" xfId="550"/>
    <cellStyle name="Normal 4 3 4 9" xfId="551"/>
    <cellStyle name="Normal 4 3 5" xfId="552"/>
    <cellStyle name="Normal 4 3 5 2" xfId="553"/>
    <cellStyle name="Normal 4 3 5 3" xfId="554"/>
    <cellStyle name="Normal 4 3 5 4" xfId="555"/>
    <cellStyle name="Normal 4 3 6" xfId="556"/>
    <cellStyle name="Normal 4 3 6 2" xfId="557"/>
    <cellStyle name="Normal 4 3 6 3" xfId="558"/>
    <cellStyle name="Normal 4 3 7" xfId="559"/>
    <cellStyle name="Normal 4 3 7 2" xfId="560"/>
    <cellStyle name="Normal 4 3 7 3" xfId="561"/>
    <cellStyle name="Normal 4 3 8" xfId="562"/>
    <cellStyle name="Normal 4 3 8 2" xfId="563"/>
    <cellStyle name="Normal 4 3 8 3" xfId="564"/>
    <cellStyle name="Normal 4 3 9" xfId="565"/>
    <cellStyle name="Normal 4 3 9 2" xfId="566"/>
    <cellStyle name="Normal 4 3 9 3" xfId="567"/>
    <cellStyle name="Normal 4 4" xfId="568"/>
    <cellStyle name="Normal 4 5" xfId="569"/>
    <cellStyle name="Normal 4_25.İL-EMOD-Öncelikli Yaşam" xfId="570"/>
    <cellStyle name="Normal 40" xfId="571"/>
    <cellStyle name="Normal 40 2" xfId="572"/>
    <cellStyle name="Normal 40 3" xfId="573"/>
    <cellStyle name="Normal 41" xfId="574"/>
    <cellStyle name="Normal 41 2" xfId="575"/>
    <cellStyle name="Normal 41 3" xfId="576"/>
    <cellStyle name="Normal 42" xfId="577"/>
    <cellStyle name="Normal 42 2" xfId="578"/>
    <cellStyle name="Normal 42 3" xfId="579"/>
    <cellStyle name="Normal 43" xfId="580"/>
    <cellStyle name="Normal 43 2" xfId="581"/>
    <cellStyle name="Normal 43 3" xfId="582"/>
    <cellStyle name="Normal 44" xfId="583"/>
    <cellStyle name="Normal 44 2" xfId="584"/>
    <cellStyle name="Normal 44 3" xfId="585"/>
    <cellStyle name="Normal 45" xfId="586"/>
    <cellStyle name="Normal 45 2" xfId="587"/>
    <cellStyle name="Normal 45 3" xfId="588"/>
    <cellStyle name="Normal 46" xfId="589"/>
    <cellStyle name="Normal 46 2" xfId="590"/>
    <cellStyle name="Normal 46 3" xfId="591"/>
    <cellStyle name="Normal 47" xfId="592"/>
    <cellStyle name="Normal 47 2" xfId="593"/>
    <cellStyle name="Normal 47 3" xfId="594"/>
    <cellStyle name="Normal 48" xfId="595"/>
    <cellStyle name="Normal 48 2" xfId="596"/>
    <cellStyle name="Normal 48 3" xfId="597"/>
    <cellStyle name="Normal 49" xfId="598"/>
    <cellStyle name="Normal 49 2" xfId="599"/>
    <cellStyle name="Normal 49 3" xfId="600"/>
    <cellStyle name="Normal 5" xfId="601"/>
    <cellStyle name="Normal 5 2" xfId="602"/>
    <cellStyle name="Normal 5 3" xfId="603"/>
    <cellStyle name="Normal 5 4" xfId="604"/>
    <cellStyle name="Normal 5 5" xfId="605"/>
    <cellStyle name="Normal 5 6" xfId="606"/>
    <cellStyle name="Normal 5 7" xfId="607"/>
    <cellStyle name="Normal 50" xfId="608"/>
    <cellStyle name="Normal 50 2" xfId="609"/>
    <cellStyle name="Normal 50 3" xfId="610"/>
    <cellStyle name="Normal 51" xfId="611"/>
    <cellStyle name="Normal 51 2" xfId="612"/>
    <cellStyle name="Normal 51 3" xfId="613"/>
    <cellStyle name="Normal 52" xfId="614"/>
    <cellStyle name="Normal 52 2" xfId="615"/>
    <cellStyle name="Normal 52 3" xfId="616"/>
    <cellStyle name="Normal 53" xfId="617"/>
    <cellStyle name="Normal 53 2" xfId="618"/>
    <cellStyle name="Normal 53 3" xfId="619"/>
    <cellStyle name="Normal 54" xfId="620"/>
    <cellStyle name="Normal 54 2" xfId="621"/>
    <cellStyle name="Normal 54 3" xfId="622"/>
    <cellStyle name="Normal 55" xfId="623"/>
    <cellStyle name="Normal 55 2" xfId="624"/>
    <cellStyle name="Normal 55 3" xfId="625"/>
    <cellStyle name="Normal 56" xfId="626"/>
    <cellStyle name="Normal 56 2" xfId="627"/>
    <cellStyle name="Normal 56 3" xfId="628"/>
    <cellStyle name="Normal 57" xfId="629"/>
    <cellStyle name="Normal 57 2" xfId="630"/>
    <cellStyle name="Normal 57 3" xfId="631"/>
    <cellStyle name="Normal 58" xfId="632"/>
    <cellStyle name="Normal 58 2" xfId="633"/>
    <cellStyle name="Normal 58 3" xfId="634"/>
    <cellStyle name="Normal 59" xfId="635"/>
    <cellStyle name="Normal 59 2" xfId="636"/>
    <cellStyle name="Normal 59 3" xfId="637"/>
    <cellStyle name="Normal 6" xfId="638"/>
    <cellStyle name="Normal 6 10" xfId="639"/>
    <cellStyle name="Normal 6 11" xfId="640"/>
    <cellStyle name="Normal 6 12" xfId="641"/>
    <cellStyle name="Normal 6 2" xfId="642"/>
    <cellStyle name="Normal 6 2 2" xfId="643"/>
    <cellStyle name="Normal 6 2 3" xfId="644"/>
    <cellStyle name="Normal 6 2 4" xfId="645"/>
    <cellStyle name="Normal 6 3" xfId="646"/>
    <cellStyle name="Normal 6 3 2" xfId="647"/>
    <cellStyle name="Normal 6 3 3" xfId="648"/>
    <cellStyle name="Normal 6 3 4" xfId="649"/>
    <cellStyle name="Normal 6 4" xfId="650"/>
    <cellStyle name="Normal 6 4 2" xfId="651"/>
    <cellStyle name="Normal 6 4 3" xfId="652"/>
    <cellStyle name="Normal 6 4 4" xfId="653"/>
    <cellStyle name="Normal 6 5" xfId="654"/>
    <cellStyle name="Normal 6 5 2" xfId="655"/>
    <cellStyle name="Normal 6 5 3" xfId="656"/>
    <cellStyle name="Normal 6 6" xfId="657"/>
    <cellStyle name="Normal 6 6 2" xfId="658"/>
    <cellStyle name="Normal 6 6 2 2" xfId="659"/>
    <cellStyle name="Normal 6 6 2 3" xfId="660"/>
    <cellStyle name="Normal 6 6 3" xfId="661"/>
    <cellStyle name="Normal 6 6 4" xfId="662"/>
    <cellStyle name="Normal 6 7" xfId="663"/>
    <cellStyle name="Normal 6 7 2" xfId="664"/>
    <cellStyle name="Normal 6 7 3" xfId="665"/>
    <cellStyle name="Normal 6 8" xfId="666"/>
    <cellStyle name="Normal 6 8 2" xfId="667"/>
    <cellStyle name="Normal 6 8 3" xfId="668"/>
    <cellStyle name="Normal 6 9" xfId="669"/>
    <cellStyle name="Normal 60" xfId="670"/>
    <cellStyle name="Normal 60 2" xfId="671"/>
    <cellStyle name="Normal 60 3" xfId="672"/>
    <cellStyle name="Normal 61" xfId="673"/>
    <cellStyle name="Normal 61 2" xfId="674"/>
    <cellStyle name="Normal 61 3" xfId="675"/>
    <cellStyle name="Normal 62" xfId="676"/>
    <cellStyle name="Normal 62 2" xfId="677"/>
    <cellStyle name="Normal 62 3" xfId="678"/>
    <cellStyle name="Normal 63" xfId="679"/>
    <cellStyle name="Normal 63 2" xfId="680"/>
    <cellStyle name="Normal 63 3" xfId="681"/>
    <cellStyle name="Normal 64" xfId="682"/>
    <cellStyle name="Normal 65" xfId="683"/>
    <cellStyle name="Normal 65 2" xfId="684"/>
    <cellStyle name="Normal 65 3" xfId="685"/>
    <cellStyle name="Normal 66" xfId="686"/>
    <cellStyle name="Normal 66 2" xfId="687"/>
    <cellStyle name="Normal 66 3" xfId="688"/>
    <cellStyle name="Normal 67" xfId="689"/>
    <cellStyle name="Normal 67 2" xfId="690"/>
    <cellStyle name="Normal 67 3" xfId="691"/>
    <cellStyle name="Normal 68" xfId="692"/>
    <cellStyle name="Normal 68 2" xfId="693"/>
    <cellStyle name="Normal 68 3" xfId="694"/>
    <cellStyle name="Normal 69" xfId="695"/>
    <cellStyle name="Normal 69 2" xfId="696"/>
    <cellStyle name="Normal 69 3" xfId="697"/>
    <cellStyle name="Normal 7" xfId="698"/>
    <cellStyle name="Normal 7 2" xfId="699"/>
    <cellStyle name="Normal 70" xfId="700"/>
    <cellStyle name="Normal 70 2" xfId="701"/>
    <cellStyle name="Normal 70 3" xfId="702"/>
    <cellStyle name="Normal 71" xfId="703"/>
    <cellStyle name="Normal 71 2" xfId="704"/>
    <cellStyle name="Normal 71 3" xfId="705"/>
    <cellStyle name="Normal 72" xfId="706"/>
    <cellStyle name="Normal 72 2" xfId="707"/>
    <cellStyle name="Normal 72 3" xfId="708"/>
    <cellStyle name="Normal 73" xfId="709"/>
    <cellStyle name="Normal 73 2" xfId="710"/>
    <cellStyle name="Normal 73 3" xfId="711"/>
    <cellStyle name="Normal 74" xfId="712"/>
    <cellStyle name="Normal 74 2" xfId="713"/>
    <cellStyle name="Normal 74 3" xfId="714"/>
    <cellStyle name="Normal 75" xfId="715"/>
    <cellStyle name="Normal 75 2" xfId="716"/>
    <cellStyle name="Normal 75 3" xfId="717"/>
    <cellStyle name="Normal 76" xfId="718"/>
    <cellStyle name="Normal 76 2" xfId="719"/>
    <cellStyle name="Normal 76 3" xfId="720"/>
    <cellStyle name="Normal 77" xfId="721"/>
    <cellStyle name="Normal 77 2" xfId="722"/>
    <cellStyle name="Normal 77 3" xfId="723"/>
    <cellStyle name="Normal 78" xfId="724"/>
    <cellStyle name="Normal 78 2" xfId="725"/>
    <cellStyle name="Normal 78 3" xfId="726"/>
    <cellStyle name="Normal 79" xfId="727"/>
    <cellStyle name="Normal 79 2" xfId="728"/>
    <cellStyle name="Normal 79 3" xfId="729"/>
    <cellStyle name="Normal 8" xfId="730"/>
    <cellStyle name="Normal 8 2" xfId="731"/>
    <cellStyle name="Normal 80" xfId="732"/>
    <cellStyle name="Normal 80 2" xfId="733"/>
    <cellStyle name="Normal 80 3" xfId="734"/>
    <cellStyle name="Normal 81" xfId="735"/>
    <cellStyle name="Normal 81 2" xfId="736"/>
    <cellStyle name="Normal 81 3" xfId="737"/>
    <cellStyle name="Normal 82" xfId="738"/>
    <cellStyle name="Normal 82 2" xfId="739"/>
    <cellStyle name="Normal 82 3" xfId="740"/>
    <cellStyle name="Normal 83" xfId="741"/>
    <cellStyle name="Normal 83 2" xfId="742"/>
    <cellStyle name="Normal 83 3" xfId="743"/>
    <cellStyle name="Normal 84" xfId="744"/>
    <cellStyle name="Normal 84 2" xfId="745"/>
    <cellStyle name="Normal 84 3" xfId="746"/>
    <cellStyle name="Normal 85" xfId="747"/>
    <cellStyle name="Normal 85 2" xfId="748"/>
    <cellStyle name="Normal 85 3" xfId="749"/>
    <cellStyle name="Normal 86" xfId="750"/>
    <cellStyle name="Normal 86 2" xfId="751"/>
    <cellStyle name="Normal 86 3" xfId="752"/>
    <cellStyle name="Normal 87" xfId="753"/>
    <cellStyle name="Normal 87 2" xfId="754"/>
    <cellStyle name="Normal 87 3" xfId="755"/>
    <cellStyle name="Normal 88" xfId="756"/>
    <cellStyle name="Normal 88 2" xfId="757"/>
    <cellStyle name="Normal 88 3" xfId="758"/>
    <cellStyle name="Normal 89" xfId="759"/>
    <cellStyle name="Normal 89 2" xfId="760"/>
    <cellStyle name="Normal 89 3" xfId="761"/>
    <cellStyle name="Normal 9" xfId="762"/>
    <cellStyle name="Normal 9 2" xfId="763"/>
    <cellStyle name="Normal 9 2 2" xfId="764"/>
    <cellStyle name="Normal 9 2 3" xfId="765"/>
    <cellStyle name="Normal 9 3" xfId="766"/>
    <cellStyle name="Normal 9 4" xfId="767"/>
    <cellStyle name="Normal 90" xfId="768"/>
    <cellStyle name="Normal 90 2" xfId="769"/>
    <cellStyle name="Normal 90 3" xfId="770"/>
    <cellStyle name="Normal 91" xfId="771"/>
    <cellStyle name="Normal 91 2" xfId="772"/>
    <cellStyle name="Normal 91 3" xfId="773"/>
    <cellStyle name="Normal 92" xfId="774"/>
    <cellStyle name="Normal 92 2" xfId="775"/>
    <cellStyle name="Normal 92 3" xfId="776"/>
    <cellStyle name="Normal 93" xfId="777"/>
    <cellStyle name="Normal 93 2" xfId="778"/>
    <cellStyle name="Normal 93 3" xfId="779"/>
    <cellStyle name="Normal 94" xfId="780"/>
    <cellStyle name="Normal 94 2" xfId="781"/>
    <cellStyle name="Normal 94 3" xfId="782"/>
    <cellStyle name="Normal 95" xfId="783"/>
    <cellStyle name="Normal 95 2" xfId="784"/>
    <cellStyle name="Normal 95 3" xfId="785"/>
    <cellStyle name="Normal 96" xfId="786"/>
    <cellStyle name="Normal 96 2" xfId="787"/>
    <cellStyle name="Normal 96 3" xfId="788"/>
    <cellStyle name="Normal 97" xfId="789"/>
    <cellStyle name="Normal 97 2" xfId="790"/>
    <cellStyle name="Normal 97 3" xfId="791"/>
    <cellStyle name="Normal 98" xfId="792"/>
    <cellStyle name="Normal 98 2" xfId="793"/>
    <cellStyle name="Normal 98 3" xfId="794"/>
    <cellStyle name="Normal 99" xfId="795"/>
    <cellStyle name="Normal_Sayfa2" xfId="7"/>
    <cellStyle name="Normal_TABLO-69" xfId="8"/>
    <cellStyle name="Not 2" xfId="797"/>
    <cellStyle name="Not 3" xfId="798"/>
    <cellStyle name="Not 3 2" xfId="799"/>
    <cellStyle name="Not 3_25.İL-EMOD-Öncelikli Yaşam" xfId="800"/>
    <cellStyle name="Not 4" xfId="801"/>
    <cellStyle name="Nötr" xfId="17" builtinId="28" customBuiltin="1"/>
    <cellStyle name="Nötr 2" xfId="802"/>
    <cellStyle name="Nötr 3" xfId="803"/>
    <cellStyle name="Nötr 4" xfId="804"/>
    <cellStyle name="Stil 1" xfId="805"/>
    <cellStyle name="Toplam 2" xfId="807"/>
    <cellStyle name="Toplam 3" xfId="808"/>
    <cellStyle name="Toplam 4" xfId="809"/>
    <cellStyle name="Toplam 5" xfId="806"/>
    <cellStyle name="Uyarı Metni" xfId="20" builtinId="11" customBuiltin="1"/>
    <cellStyle name="Uyarı Metni 2" xfId="810"/>
    <cellStyle name="Uyarı Metni 3" xfId="811"/>
    <cellStyle name="Uyarı Metni 4" xfId="812"/>
    <cellStyle name="Virgül" xfId="9" builtinId="3"/>
    <cellStyle name="Virgül 2" xfId="814"/>
    <cellStyle name="Virgül 2 2" xfId="10"/>
    <cellStyle name="Virgül 3" xfId="815"/>
    <cellStyle name="Virgül 3 2" xfId="816"/>
    <cellStyle name="Virgül 4" xfId="817"/>
    <cellStyle name="Virgül 4 2" xfId="818"/>
    <cellStyle name="Virgül 5" xfId="819"/>
    <cellStyle name="Virgül 6" xfId="820"/>
    <cellStyle name="Virgül 7" xfId="813"/>
    <cellStyle name="Virgül 7 2" xfId="876"/>
    <cellStyle name="Virgül 8" xfId="888"/>
    <cellStyle name="Virgül 8 2" xfId="893"/>
    <cellStyle name="Vurgu1 2" xfId="822"/>
    <cellStyle name="Vurgu1 3" xfId="823"/>
    <cellStyle name="Vurgu1 4" xfId="824"/>
    <cellStyle name="Vurgu1 5" xfId="821"/>
    <cellStyle name="Vurgu2" xfId="22" builtinId="33" customBuiltin="1"/>
    <cellStyle name="Vurgu2 2" xfId="825"/>
    <cellStyle name="Vurgu2 3" xfId="826"/>
    <cellStyle name="Vurgu2 4" xfId="827"/>
    <cellStyle name="Vurgu3" xfId="25" builtinId="37" customBuiltin="1"/>
    <cellStyle name="Vurgu3 2" xfId="828"/>
    <cellStyle name="Vurgu3 3" xfId="829"/>
    <cellStyle name="Vurgu3 4" xfId="830"/>
    <cellStyle name="Vurgu4 2" xfId="832"/>
    <cellStyle name="Vurgu4 3" xfId="833"/>
    <cellStyle name="Vurgu4 4" xfId="834"/>
    <cellStyle name="Vurgu4 5" xfId="831"/>
    <cellStyle name="Vurgu5" xfId="26" builtinId="45" customBuiltin="1"/>
    <cellStyle name="Vurgu5 2" xfId="835"/>
    <cellStyle name="Vurgu5 3" xfId="836"/>
    <cellStyle name="Vurgu5 4" xfId="837"/>
    <cellStyle name="Vurgu6" xfId="28" builtinId="49" customBuiltin="1"/>
    <cellStyle name="Vurgu6 2" xfId="838"/>
    <cellStyle name="Vurgu6 3" xfId="839"/>
    <cellStyle name="Vurgu6 4" xfId="840"/>
    <cellStyle name="Yüzde" xfId="11" builtinId="5"/>
    <cellStyle name="Yüzde 2" xfId="841"/>
    <cellStyle name="Yüzde 2 2" xfId="842"/>
    <cellStyle name="Yüzde 2 3" xfId="843"/>
    <cellStyle name="Yüzde 3" xfId="844"/>
    <cellStyle name="Yüzde 4" xfId="845"/>
    <cellStyle name="Yüzde 4 2" xfId="8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Endeksler!$C$1</c:f>
              <c:strCache>
                <c:ptCount val="1"/>
                <c:pt idx="0">
                  <c:v>4/a_endeks</c:v>
                </c:pt>
              </c:strCache>
            </c:strRef>
          </c:tx>
          <c:marker>
            <c:symbol val="none"/>
          </c:marker>
          <c:cat>
            <c:numRef>
              <c:f>Endeksler!$A$2:$A$84</c:f>
              <c:numCache>
                <c:formatCode>mmm\-yy</c:formatCode>
                <c:ptCount val="8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</c:numCache>
            </c:numRef>
          </c:cat>
          <c:val>
            <c:numRef>
              <c:f>Endeksler!$C$2:$C$84</c:f>
              <c:numCache>
                <c:formatCode>#,##0.0</c:formatCode>
                <c:ptCount val="83"/>
                <c:pt idx="0">
                  <c:v>100</c:v>
                </c:pt>
                <c:pt idx="1">
                  <c:v>98.935157001101757</c:v>
                </c:pt>
                <c:pt idx="2">
                  <c:v>96.524679559154805</c:v>
                </c:pt>
                <c:pt idx="3">
                  <c:v>92.994194257503565</c:v>
                </c:pt>
                <c:pt idx="4">
                  <c:v>91.692419771366815</c:v>
                </c:pt>
                <c:pt idx="5">
                  <c:v>92.218125214913798</c:v>
                </c:pt>
                <c:pt idx="6">
                  <c:v>93.235884550067013</c:v>
                </c:pt>
                <c:pt idx="7">
                  <c:v>95.118277145804527</c:v>
                </c:pt>
                <c:pt idx="8">
                  <c:v>97.837780879164058</c:v>
                </c:pt>
                <c:pt idx="9">
                  <c:v>98.831274693155748</c:v>
                </c:pt>
                <c:pt idx="10">
                  <c:v>98.439868437673255</c:v>
                </c:pt>
                <c:pt idx="11">
                  <c:v>98.138967203278611</c:v>
                </c:pt>
                <c:pt idx="12">
                  <c:v>99.197724633155318</c:v>
                </c:pt>
                <c:pt idx="13">
                  <c:v>98.42153497568404</c:v>
                </c:pt>
                <c:pt idx="14">
                  <c:v>99.016067656615135</c:v>
                </c:pt>
                <c:pt idx="15">
                  <c:v>97.31390658881817</c:v>
                </c:pt>
                <c:pt idx="16">
                  <c:v>97.589643172934544</c:v>
                </c:pt>
                <c:pt idx="17">
                  <c:v>100.17653632657071</c:v>
                </c:pt>
                <c:pt idx="18">
                  <c:v>102.65055588109391</c:v>
                </c:pt>
                <c:pt idx="19">
                  <c:v>105.31421492431525</c:v>
                </c:pt>
                <c:pt idx="20">
                  <c:v>106.83267952757562</c:v>
                </c:pt>
                <c:pt idx="21">
                  <c:v>109.39610760426388</c:v>
                </c:pt>
                <c:pt idx="22">
                  <c:v>108.96917478368269</c:v>
                </c:pt>
                <c:pt idx="23">
                  <c:v>109.20783873921923</c:v>
                </c:pt>
                <c:pt idx="24">
                  <c:v>109.56865267475561</c:v>
                </c:pt>
                <c:pt idx="25">
                  <c:v>108.71650853690203</c:v>
                </c:pt>
                <c:pt idx="26">
                  <c:v>109.98772359806033</c:v>
                </c:pt>
                <c:pt idx="27">
                  <c:v>109.22070067158367</c:v>
                </c:pt>
                <c:pt idx="28">
                  <c:v>109.32133734271821</c:v>
                </c:pt>
                <c:pt idx="29">
                  <c:v>112.41344237503421</c:v>
                </c:pt>
                <c:pt idx="30">
                  <c:v>115.26168604691962</c:v>
                </c:pt>
                <c:pt idx="31">
                  <c:v>118.10619065747829</c:v>
                </c:pt>
                <c:pt idx="32">
                  <c:v>121.1182731984084</c:v>
                </c:pt>
                <c:pt idx="33">
                  <c:v>121.84792744159607</c:v>
                </c:pt>
                <c:pt idx="34">
                  <c:v>119.37430262668509</c:v>
                </c:pt>
                <c:pt idx="35">
                  <c:v>121.29029194941718</c:v>
                </c:pt>
                <c:pt idx="36">
                  <c:v>121.47147743142057</c:v>
                </c:pt>
                <c:pt idx="37">
                  <c:v>120.44153599323504</c:v>
                </c:pt>
                <c:pt idx="38">
                  <c:v>120.95412730966532</c:v>
                </c:pt>
                <c:pt idx="39">
                  <c:v>120.14604049852981</c:v>
                </c:pt>
                <c:pt idx="40">
                  <c:v>118.92002312296927</c:v>
                </c:pt>
                <c:pt idx="41">
                  <c:v>123.43664473084021</c:v>
                </c:pt>
                <c:pt idx="42">
                  <c:v>126.3371694713647</c:v>
                </c:pt>
                <c:pt idx="43">
                  <c:v>129.61470343651536</c:v>
                </c:pt>
                <c:pt idx="44">
                  <c:v>132.53474585786566</c:v>
                </c:pt>
                <c:pt idx="45">
                  <c:v>132.76347553316162</c:v>
                </c:pt>
                <c:pt idx="46">
                  <c:v>128.46743661359028</c:v>
                </c:pt>
                <c:pt idx="47">
                  <c:v>132.33738701675099</c:v>
                </c:pt>
                <c:pt idx="48">
                  <c:v>128.77180278458093</c:v>
                </c:pt>
                <c:pt idx="49">
                  <c:v>131.54567093453286</c:v>
                </c:pt>
                <c:pt idx="50">
                  <c:v>130.91780468634869</c:v>
                </c:pt>
                <c:pt idx="51">
                  <c:v>129.58550367020118</c:v>
                </c:pt>
                <c:pt idx="52">
                  <c:v>128.81715398002794</c:v>
                </c:pt>
                <c:pt idx="53">
                  <c:v>131.91814065361862</c:v>
                </c:pt>
                <c:pt idx="54">
                  <c:v>134.45732513912378</c:v>
                </c:pt>
                <c:pt idx="55">
                  <c:v>135.46225543688027</c:v>
                </c:pt>
                <c:pt idx="56">
                  <c:v>137.73400383511463</c:v>
                </c:pt>
                <c:pt idx="57">
                  <c:v>138.32626676327553</c:v>
                </c:pt>
                <c:pt idx="58">
                  <c:v>137.52993442059244</c:v>
                </c:pt>
                <c:pt idx="59">
                  <c:v>139.02925415266071</c:v>
                </c:pt>
                <c:pt idx="60">
                  <c:v>136.10838935711828</c:v>
                </c:pt>
                <c:pt idx="61">
                  <c:v>137.69422285419546</c:v>
                </c:pt>
                <c:pt idx="62">
                  <c:v>136.88816456606713</c:v>
                </c:pt>
                <c:pt idx="63">
                  <c:v>136.49172538052898</c:v>
                </c:pt>
                <c:pt idx="64">
                  <c:v>136.90904190555725</c:v>
                </c:pt>
                <c:pt idx="65">
                  <c:v>139.25739171853837</c:v>
                </c:pt>
                <c:pt idx="66">
                  <c:v>141.10556258289532</c:v>
                </c:pt>
                <c:pt idx="67">
                  <c:v>143.29659769542243</c:v>
                </c:pt>
                <c:pt idx="68">
                  <c:v>146.39876858784976</c:v>
                </c:pt>
                <c:pt idx="69">
                  <c:v>143.74832235664812</c:v>
                </c:pt>
                <c:pt idx="70">
                  <c:v>144.87147716826084</c:v>
                </c:pt>
                <c:pt idx="71">
                  <c:v>146.07116760468494</c:v>
                </c:pt>
                <c:pt idx="72">
                  <c:v>144.8635933410059</c:v>
                </c:pt>
                <c:pt idx="73">
                  <c:v>145.14761945697865</c:v>
                </c:pt>
                <c:pt idx="74">
                  <c:v>145.17779510733408</c:v>
                </c:pt>
                <c:pt idx="75">
                  <c:v>143.18386664116943</c:v>
                </c:pt>
                <c:pt idx="76">
                  <c:v>142.75536582712863</c:v>
                </c:pt>
                <c:pt idx="77">
                  <c:v>146.14277994933298</c:v>
                </c:pt>
                <c:pt idx="78">
                  <c:v>150.01498914027468</c:v>
                </c:pt>
                <c:pt idx="79">
                  <c:v>151.65064754840384</c:v>
                </c:pt>
                <c:pt idx="80">
                  <c:v>153.87810835514634</c:v>
                </c:pt>
                <c:pt idx="81">
                  <c:v>152.31768073811045</c:v>
                </c:pt>
                <c:pt idx="82">
                  <c:v>153.74446706643556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Endeksler!$E$1</c:f>
              <c:strCache>
                <c:ptCount val="1"/>
                <c:pt idx="0">
                  <c:v>Esnaf (4/b) Endeks</c:v>
                </c:pt>
              </c:strCache>
            </c:strRef>
          </c:tx>
          <c:marker>
            <c:symbol val="none"/>
          </c:marker>
          <c:cat>
            <c:numRef>
              <c:f>Endeksler!$A$2:$A$84</c:f>
              <c:numCache>
                <c:formatCode>mmm\-yy</c:formatCode>
                <c:ptCount val="8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</c:numCache>
            </c:numRef>
          </c:cat>
          <c:val>
            <c:numRef>
              <c:f>Endeksler!$E$2:$E$84</c:f>
              <c:numCache>
                <c:formatCode>#,##0.0</c:formatCode>
                <c:ptCount val="83"/>
                <c:pt idx="0">
                  <c:v>100</c:v>
                </c:pt>
                <c:pt idx="1">
                  <c:v>100.06705496779948</c:v>
                </c:pt>
                <c:pt idx="2">
                  <c:v>99.345206407335112</c:v>
                </c:pt>
                <c:pt idx="3">
                  <c:v>100.10066097039687</c:v>
                </c:pt>
                <c:pt idx="4">
                  <c:v>100.43253333249579</c:v>
                </c:pt>
                <c:pt idx="5">
                  <c:v>100.29538734058741</c:v>
                </c:pt>
                <c:pt idx="6">
                  <c:v>101.10643314159067</c:v>
                </c:pt>
                <c:pt idx="7">
                  <c:v>101.83048022558945</c:v>
                </c:pt>
                <c:pt idx="8">
                  <c:v>99.178537385107518</c:v>
                </c:pt>
                <c:pt idx="9">
                  <c:v>95.812179087539448</c:v>
                </c:pt>
                <c:pt idx="10">
                  <c:v>93.489753048226703</c:v>
                </c:pt>
                <c:pt idx="11">
                  <c:v>95.317197217506731</c:v>
                </c:pt>
                <c:pt idx="12">
                  <c:v>95.863006857823052</c:v>
                </c:pt>
                <c:pt idx="13">
                  <c:v>96.001042728304881</c:v>
                </c:pt>
                <c:pt idx="14">
                  <c:v>95.904464730186206</c:v>
                </c:pt>
                <c:pt idx="15">
                  <c:v>95.76402095297621</c:v>
                </c:pt>
                <c:pt idx="16">
                  <c:v>96.123008438666176</c:v>
                </c:pt>
                <c:pt idx="17">
                  <c:v>96.134053402136658</c:v>
                </c:pt>
                <c:pt idx="18">
                  <c:v>96.362438120723027</c:v>
                </c:pt>
                <c:pt idx="19">
                  <c:v>96.862968645390197</c:v>
                </c:pt>
                <c:pt idx="20">
                  <c:v>96.794133920443798</c:v>
                </c:pt>
                <c:pt idx="21">
                  <c:v>97.354186467059762</c:v>
                </c:pt>
                <c:pt idx="22">
                  <c:v>97.427779810539619</c:v>
                </c:pt>
                <c:pt idx="23">
                  <c:v>95.14863219905223</c:v>
                </c:pt>
                <c:pt idx="24">
                  <c:v>95.493462954695246</c:v>
                </c:pt>
                <c:pt idx="25">
                  <c:v>95.921136995998964</c:v>
                </c:pt>
                <c:pt idx="26">
                  <c:v>97.477914262188548</c:v>
                </c:pt>
                <c:pt idx="27">
                  <c:v>98.228670526645871</c:v>
                </c:pt>
                <c:pt idx="28">
                  <c:v>98.588169630476642</c:v>
                </c:pt>
                <c:pt idx="29">
                  <c:v>99.515581300491846</c:v>
                </c:pt>
                <c:pt idx="30">
                  <c:v>99.785838660976268</c:v>
                </c:pt>
                <c:pt idx="31">
                  <c:v>98.673922414550219</c:v>
                </c:pt>
                <c:pt idx="32">
                  <c:v>98.913877028203373</c:v>
                </c:pt>
                <c:pt idx="33">
                  <c:v>97.802785110551724</c:v>
                </c:pt>
                <c:pt idx="34">
                  <c:v>98.244321920378894</c:v>
                </c:pt>
                <c:pt idx="35">
                  <c:v>97.612665170623742</c:v>
                </c:pt>
                <c:pt idx="36">
                  <c:v>97.839374823660094</c:v>
                </c:pt>
                <c:pt idx="37">
                  <c:v>98.352991797936838</c:v>
                </c:pt>
                <c:pt idx="38">
                  <c:v>98.448836954877393</c:v>
                </c:pt>
                <c:pt idx="39">
                  <c:v>99.481671903863798</c:v>
                </c:pt>
                <c:pt idx="40">
                  <c:v>100.56235091262282</c:v>
                </c:pt>
                <c:pt idx="41">
                  <c:v>101.1359561719099</c:v>
                </c:pt>
                <c:pt idx="42">
                  <c:v>101.4189375582674</c:v>
                </c:pt>
                <c:pt idx="43">
                  <c:v>101.0892637197029</c:v>
                </c:pt>
                <c:pt idx="44">
                  <c:v>101.32885043915508</c:v>
                </c:pt>
                <c:pt idx="45">
                  <c:v>101.49834613449835</c:v>
                </c:pt>
                <c:pt idx="46">
                  <c:v>101.41239433346263</c:v>
                </c:pt>
                <c:pt idx="47">
                  <c:v>101.44134155999902</c:v>
                </c:pt>
                <c:pt idx="48">
                  <c:v>104.05936432309292</c:v>
                </c:pt>
                <c:pt idx="49">
                  <c:v>101.22531044984409</c:v>
                </c:pt>
                <c:pt idx="50">
                  <c:v>100.00690964539385</c:v>
                </c:pt>
                <c:pt idx="51">
                  <c:v>100.16054456381032</c:v>
                </c:pt>
                <c:pt idx="52">
                  <c:v>100.87621632005894</c:v>
                </c:pt>
                <c:pt idx="53">
                  <c:v>101.45626011255393</c:v>
                </c:pt>
                <c:pt idx="54">
                  <c:v>102.02101893190492</c:v>
                </c:pt>
                <c:pt idx="55">
                  <c:v>102.52374798010651</c:v>
                </c:pt>
                <c:pt idx="56">
                  <c:v>102.69863529268892</c:v>
                </c:pt>
                <c:pt idx="57">
                  <c:v>102.95999786429142</c:v>
                </c:pt>
                <c:pt idx="58">
                  <c:v>101.83074195458164</c:v>
                </c:pt>
                <c:pt idx="59">
                  <c:v>100.14133365578346</c:v>
                </c:pt>
                <c:pt idx="60">
                  <c:v>99.267368205057338</c:v>
                </c:pt>
                <c:pt idx="61">
                  <c:v>97.366064114180844</c:v>
                </c:pt>
                <c:pt idx="62">
                  <c:v>95.921738843670852</c:v>
                </c:pt>
                <c:pt idx="63">
                  <c:v>96.788585265809346</c:v>
                </c:pt>
                <c:pt idx="64">
                  <c:v>100.7841924064044</c:v>
                </c:pt>
                <c:pt idx="65">
                  <c:v>100.96457602782283</c:v>
                </c:pt>
                <c:pt idx="66">
                  <c:v>99.593848949917103</c:v>
                </c:pt>
                <c:pt idx="67">
                  <c:v>99.708695631690773</c:v>
                </c:pt>
                <c:pt idx="68">
                  <c:v>99.79820694702029</c:v>
                </c:pt>
                <c:pt idx="69">
                  <c:v>101.99903369656083</c:v>
                </c:pt>
                <c:pt idx="70">
                  <c:v>103.84610754025523</c:v>
                </c:pt>
                <c:pt idx="71">
                  <c:v>103.88824590799808</c:v>
                </c:pt>
                <c:pt idx="72">
                  <c:v>104.79408994997313</c:v>
                </c:pt>
                <c:pt idx="73">
                  <c:v>104.20619428771241</c:v>
                </c:pt>
                <c:pt idx="74">
                  <c:v>102.76343939115556</c:v>
                </c:pt>
                <c:pt idx="75">
                  <c:v>103.19942754634828</c:v>
                </c:pt>
                <c:pt idx="76">
                  <c:v>106.150264895913</c:v>
                </c:pt>
                <c:pt idx="77">
                  <c:v>106.04290366331601</c:v>
                </c:pt>
                <c:pt idx="78">
                  <c:v>102.06546051477905</c:v>
                </c:pt>
                <c:pt idx="79">
                  <c:v>106.08331461971039</c:v>
                </c:pt>
                <c:pt idx="80">
                  <c:v>104.50372780603578</c:v>
                </c:pt>
                <c:pt idx="81">
                  <c:v>105.22824600222052</c:v>
                </c:pt>
                <c:pt idx="82">
                  <c:v>105.66758428851328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Endeksler!$G$1</c:f>
              <c:strCache>
                <c:ptCount val="1"/>
                <c:pt idx="0">
                  <c:v>4/b_Tarım_endeks</c:v>
                </c:pt>
              </c:strCache>
            </c:strRef>
          </c:tx>
          <c:marker>
            <c:symbol val="none"/>
          </c:marker>
          <c:cat>
            <c:numRef>
              <c:f>Endeksler!$A$2:$A$84</c:f>
              <c:numCache>
                <c:formatCode>mmm\-yy</c:formatCode>
                <c:ptCount val="8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</c:numCache>
            </c:numRef>
          </c:cat>
          <c:val>
            <c:numRef>
              <c:f>Endeksler!$G$2:$G$84</c:f>
              <c:numCache>
                <c:formatCode>#,##0.0</c:formatCode>
                <c:ptCount val="83"/>
                <c:pt idx="0">
                  <c:v>100</c:v>
                </c:pt>
                <c:pt idx="1">
                  <c:v>100.27369318756291</c:v>
                </c:pt>
                <c:pt idx="2">
                  <c:v>100.35712872723437</c:v>
                </c:pt>
                <c:pt idx="3">
                  <c:v>100.58703803834166</c:v>
                </c:pt>
                <c:pt idx="4">
                  <c:v>100.81140842531904</c:v>
                </c:pt>
                <c:pt idx="5">
                  <c:v>101.13328146086926</c:v>
                </c:pt>
                <c:pt idx="6">
                  <c:v>101.06742980732457</c:v>
                </c:pt>
                <c:pt idx="7">
                  <c:v>101.4301853781195</c:v>
                </c:pt>
                <c:pt idx="8">
                  <c:v>101.86011139391861</c:v>
                </c:pt>
                <c:pt idx="9">
                  <c:v>92.228801526281316</c:v>
                </c:pt>
                <c:pt idx="10">
                  <c:v>92.613009438150883</c:v>
                </c:pt>
                <c:pt idx="11">
                  <c:v>93.122678377534825</c:v>
                </c:pt>
                <c:pt idx="12">
                  <c:v>93.339399774047067</c:v>
                </c:pt>
                <c:pt idx="13">
                  <c:v>93.779524443799701</c:v>
                </c:pt>
                <c:pt idx="14">
                  <c:v>89.386981769906058</c:v>
                </c:pt>
                <c:pt idx="15">
                  <c:v>90.000043959715313</c:v>
                </c:pt>
                <c:pt idx="16">
                  <c:v>91.106597913671919</c:v>
                </c:pt>
                <c:pt idx="17">
                  <c:v>91.789907728557552</c:v>
                </c:pt>
                <c:pt idx="18">
                  <c:v>92.251220981092928</c:v>
                </c:pt>
                <c:pt idx="19">
                  <c:v>92.096570702608133</c:v>
                </c:pt>
                <c:pt idx="20">
                  <c:v>92.747614086451179</c:v>
                </c:pt>
                <c:pt idx="21">
                  <c:v>93.906655940496137</c:v>
                </c:pt>
                <c:pt idx="22">
                  <c:v>94.582053006624733</c:v>
                </c:pt>
                <c:pt idx="23">
                  <c:v>95.298420527428661</c:v>
                </c:pt>
                <c:pt idx="24">
                  <c:v>95.792000211006638</c:v>
                </c:pt>
                <c:pt idx="25">
                  <c:v>96.328308737872618</c:v>
                </c:pt>
                <c:pt idx="26">
                  <c:v>96.810810573190736</c:v>
                </c:pt>
                <c:pt idx="27">
                  <c:v>98.032890659000088</c:v>
                </c:pt>
                <c:pt idx="28">
                  <c:v>100.61183131778037</c:v>
                </c:pt>
                <c:pt idx="29">
                  <c:v>101.80085369767144</c:v>
                </c:pt>
                <c:pt idx="30">
                  <c:v>105.13062629406411</c:v>
                </c:pt>
                <c:pt idx="31">
                  <c:v>107.10432959236155</c:v>
                </c:pt>
                <c:pt idx="32">
                  <c:v>105.47553422044038</c:v>
                </c:pt>
                <c:pt idx="33">
                  <c:v>104.1708098698353</c:v>
                </c:pt>
                <c:pt idx="34">
                  <c:v>102.57489636497115</c:v>
                </c:pt>
                <c:pt idx="35">
                  <c:v>101.63125711597891</c:v>
                </c:pt>
                <c:pt idx="36">
                  <c:v>101.46570482809554</c:v>
                </c:pt>
                <c:pt idx="37">
                  <c:v>100.46087365538222</c:v>
                </c:pt>
                <c:pt idx="38">
                  <c:v>98.625995138055487</c:v>
                </c:pt>
                <c:pt idx="39">
                  <c:v>100.18454288490028</c:v>
                </c:pt>
                <c:pt idx="40">
                  <c:v>100.10436036416228</c:v>
                </c:pt>
                <c:pt idx="41">
                  <c:v>99.8849134653004</c:v>
                </c:pt>
                <c:pt idx="42">
                  <c:v>98.566737441808328</c:v>
                </c:pt>
                <c:pt idx="43">
                  <c:v>97.908220906361407</c:v>
                </c:pt>
                <c:pt idx="44">
                  <c:v>97.098482950224422</c:v>
                </c:pt>
                <c:pt idx="45">
                  <c:v>97.057248737257169</c:v>
                </c:pt>
                <c:pt idx="46">
                  <c:v>96.80659044052031</c:v>
                </c:pt>
                <c:pt idx="47">
                  <c:v>96.461946272435938</c:v>
                </c:pt>
                <c:pt idx="48">
                  <c:v>94.886078397756307</c:v>
                </c:pt>
                <c:pt idx="49">
                  <c:v>94.173403493038975</c:v>
                </c:pt>
                <c:pt idx="50">
                  <c:v>92.917826104158152</c:v>
                </c:pt>
                <c:pt idx="51">
                  <c:v>92.339931686602398</c:v>
                </c:pt>
                <c:pt idx="52">
                  <c:v>91.622597052061494</c:v>
                </c:pt>
                <c:pt idx="53">
                  <c:v>90.988082521177589</c:v>
                </c:pt>
                <c:pt idx="54">
                  <c:v>90.361656577912001</c:v>
                </c:pt>
                <c:pt idx="55">
                  <c:v>89.916608420043872</c:v>
                </c:pt>
                <c:pt idx="56">
                  <c:v>89.012093317683679</c:v>
                </c:pt>
                <c:pt idx="57">
                  <c:v>88.251238564979047</c:v>
                </c:pt>
                <c:pt idx="58">
                  <c:v>86.717923694726153</c:v>
                </c:pt>
                <c:pt idx="59">
                  <c:v>85.282463150768635</c:v>
                </c:pt>
                <c:pt idx="60">
                  <c:v>84.43509567832038</c:v>
                </c:pt>
                <c:pt idx="61">
                  <c:v>82.715127856831998</c:v>
                </c:pt>
                <c:pt idx="62">
                  <c:v>81.629147049643706</c:v>
                </c:pt>
                <c:pt idx="63">
                  <c:v>79.84323965518</c:v>
                </c:pt>
                <c:pt idx="64">
                  <c:v>81.760322840149286</c:v>
                </c:pt>
                <c:pt idx="65">
                  <c:v>82.862656661435466</c:v>
                </c:pt>
                <c:pt idx="66">
                  <c:v>80.306223376897407</c:v>
                </c:pt>
                <c:pt idx="67">
                  <c:v>80.129417401892908</c:v>
                </c:pt>
                <c:pt idx="68">
                  <c:v>80.125900624667551</c:v>
                </c:pt>
                <c:pt idx="69">
                  <c:v>81.532523595377199</c:v>
                </c:pt>
                <c:pt idx="70">
                  <c:v>81.396600155617392</c:v>
                </c:pt>
                <c:pt idx="71">
                  <c:v>81.140490854181223</c:v>
                </c:pt>
                <c:pt idx="72">
                  <c:v>81.139787498736155</c:v>
                </c:pt>
                <c:pt idx="73">
                  <c:v>77.207239285918376</c:v>
                </c:pt>
                <c:pt idx="74">
                  <c:v>76.003534361111477</c:v>
                </c:pt>
                <c:pt idx="75">
                  <c:v>74.760089853658101</c:v>
                </c:pt>
                <c:pt idx="76">
                  <c:v>77.955961157195546</c:v>
                </c:pt>
                <c:pt idx="77">
                  <c:v>76.683415318202393</c:v>
                </c:pt>
                <c:pt idx="78">
                  <c:v>73.794031149854277</c:v>
                </c:pt>
                <c:pt idx="79">
                  <c:v>74.577481196231773</c:v>
                </c:pt>
                <c:pt idx="80">
                  <c:v>73.282867580149542</c:v>
                </c:pt>
                <c:pt idx="81">
                  <c:v>72.880460346138804</c:v>
                </c:pt>
                <c:pt idx="82">
                  <c:v>53.731696273534936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Endeksler!$I$1</c:f>
              <c:strCache>
                <c:ptCount val="1"/>
                <c:pt idx="0">
                  <c:v>4/c_endeks</c:v>
                </c:pt>
              </c:strCache>
            </c:strRef>
          </c:tx>
          <c:marker>
            <c:symbol val="none"/>
          </c:marker>
          <c:cat>
            <c:numRef>
              <c:f>Endeksler!$A$2:$A$84</c:f>
              <c:numCache>
                <c:formatCode>mmm\-yy</c:formatCode>
                <c:ptCount val="8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</c:numCache>
            </c:numRef>
          </c:cat>
          <c:val>
            <c:numRef>
              <c:f>Endeksler!$I$2:$I$84</c:f>
              <c:numCache>
                <c:formatCode>#,##0.0</c:formatCode>
                <c:ptCount val="83"/>
                <c:pt idx="0">
                  <c:v>100</c:v>
                </c:pt>
                <c:pt idx="1">
                  <c:v>100.53264234115804</c:v>
                </c:pt>
                <c:pt idx="2">
                  <c:v>100.81836681336081</c:v>
                </c:pt>
                <c:pt idx="3">
                  <c:v>100.96957086935933</c:v>
                </c:pt>
                <c:pt idx="4">
                  <c:v>101.17416257269953</c:v>
                </c:pt>
                <c:pt idx="5">
                  <c:v>104.17081853136432</c:v>
                </c:pt>
                <c:pt idx="6">
                  <c:v>103.84573895268794</c:v>
                </c:pt>
                <c:pt idx="7">
                  <c:v>103.77114251393655</c:v>
                </c:pt>
                <c:pt idx="8">
                  <c:v>103.82640421396745</c:v>
                </c:pt>
                <c:pt idx="9">
                  <c:v>103.32950599971112</c:v>
                </c:pt>
                <c:pt idx="10">
                  <c:v>102.75513170476631</c:v>
                </c:pt>
                <c:pt idx="11">
                  <c:v>103.42713957395927</c:v>
                </c:pt>
                <c:pt idx="12">
                  <c:v>104.1882792173956</c:v>
                </c:pt>
                <c:pt idx="13">
                  <c:v>103.58830810523216</c:v>
                </c:pt>
                <c:pt idx="14">
                  <c:v>102.4520836723388</c:v>
                </c:pt>
                <c:pt idx="15">
                  <c:v>101.68980131384806</c:v>
                </c:pt>
                <c:pt idx="16">
                  <c:v>102.03960924630171</c:v>
                </c:pt>
                <c:pt idx="17">
                  <c:v>102.09752204525884</c:v>
                </c:pt>
                <c:pt idx="18">
                  <c:v>101.86888761717401</c:v>
                </c:pt>
                <c:pt idx="19">
                  <c:v>101.47922178362279</c:v>
                </c:pt>
                <c:pt idx="20">
                  <c:v>102.85349661664927</c:v>
                </c:pt>
                <c:pt idx="21">
                  <c:v>102.33616665722023</c:v>
                </c:pt>
                <c:pt idx="22">
                  <c:v>102.59451167671952</c:v>
                </c:pt>
                <c:pt idx="23">
                  <c:v>102.68606600687824</c:v>
                </c:pt>
                <c:pt idx="24">
                  <c:v>103.45872421806294</c:v>
                </c:pt>
                <c:pt idx="25">
                  <c:v>103.31510779002566</c:v>
                </c:pt>
                <c:pt idx="26">
                  <c:v>104.33038726156107</c:v>
                </c:pt>
                <c:pt idx="27">
                  <c:v>104.55778755738716</c:v>
                </c:pt>
                <c:pt idx="28">
                  <c:v>105.19555968355021</c:v>
                </c:pt>
                <c:pt idx="29">
                  <c:v>105.42588532991554</c:v>
                </c:pt>
                <c:pt idx="30">
                  <c:v>105.39777453957726</c:v>
                </c:pt>
                <c:pt idx="31">
                  <c:v>105.68267625694085</c:v>
                </c:pt>
                <c:pt idx="32">
                  <c:v>108.3545725971445</c:v>
                </c:pt>
                <c:pt idx="33">
                  <c:v>108.62800145536188</c:v>
                </c:pt>
                <c:pt idx="34">
                  <c:v>114.70500582327591</c:v>
                </c:pt>
                <c:pt idx="35">
                  <c:v>115.99234289496346</c:v>
                </c:pt>
                <c:pt idx="36">
                  <c:v>117.8992143605458</c:v>
                </c:pt>
                <c:pt idx="37">
                  <c:v>116.26595458758958</c:v>
                </c:pt>
                <c:pt idx="38">
                  <c:v>116.74891167818218</c:v>
                </c:pt>
                <c:pt idx="39">
                  <c:v>117.16198031604756</c:v>
                </c:pt>
                <c:pt idx="40">
                  <c:v>117.76451110993284</c:v>
                </c:pt>
                <c:pt idx="41">
                  <c:v>117.68337834107028</c:v>
                </c:pt>
                <c:pt idx="42">
                  <c:v>117.43769460437376</c:v>
                </c:pt>
                <c:pt idx="43">
                  <c:v>117.66994001203051</c:v>
                </c:pt>
                <c:pt idx="44">
                  <c:v>119.33661277317746</c:v>
                </c:pt>
                <c:pt idx="45">
                  <c:v>119.47273299045787</c:v>
                </c:pt>
                <c:pt idx="46">
                  <c:v>118.86704830302244</c:v>
                </c:pt>
                <c:pt idx="47">
                  <c:v>119.45806052915935</c:v>
                </c:pt>
                <c:pt idx="48">
                  <c:v>122.90362066979557</c:v>
                </c:pt>
                <c:pt idx="49">
                  <c:v>119.88063655627734</c:v>
                </c:pt>
                <c:pt idx="50">
                  <c:v>121.70408982288832</c:v>
                </c:pt>
                <c:pt idx="51">
                  <c:v>121.949819268187</c:v>
                </c:pt>
                <c:pt idx="52">
                  <c:v>122.07597501019303</c:v>
                </c:pt>
                <c:pt idx="53">
                  <c:v>121.18913671077243</c:v>
                </c:pt>
                <c:pt idx="54">
                  <c:v>121.10553567739235</c:v>
                </c:pt>
                <c:pt idx="55">
                  <c:v>121.16235146989722</c:v>
                </c:pt>
                <c:pt idx="56">
                  <c:v>121.73594871860504</c:v>
                </c:pt>
                <c:pt idx="57">
                  <c:v>121.99159693057595</c:v>
                </c:pt>
                <c:pt idx="58">
                  <c:v>121.72570999171761</c:v>
                </c:pt>
                <c:pt idx="59">
                  <c:v>123.73638569284185</c:v>
                </c:pt>
                <c:pt idx="60">
                  <c:v>126.0136339618571</c:v>
                </c:pt>
                <c:pt idx="61">
                  <c:v>126.43250759219882</c:v>
                </c:pt>
                <c:pt idx="62">
                  <c:v>129.053667383987</c:v>
                </c:pt>
                <c:pt idx="63">
                  <c:v>129.76091658545772</c:v>
                </c:pt>
                <c:pt idx="64">
                  <c:v>129.66154608432689</c:v>
                </c:pt>
                <c:pt idx="65">
                  <c:v>130.25228405885073</c:v>
                </c:pt>
                <c:pt idx="66">
                  <c:v>130.03493965550342</c:v>
                </c:pt>
                <c:pt idx="67">
                  <c:v>130.23816010077834</c:v>
                </c:pt>
                <c:pt idx="68">
                  <c:v>130.36491005461264</c:v>
                </c:pt>
                <c:pt idx="69">
                  <c:v>130.94600351407732</c:v>
                </c:pt>
                <c:pt idx="70">
                  <c:v>130.70662756448112</c:v>
                </c:pt>
                <c:pt idx="71">
                  <c:v>131.63803175102342</c:v>
                </c:pt>
                <c:pt idx="72">
                  <c:v>132.93739018508327</c:v>
                </c:pt>
                <c:pt idx="73">
                  <c:v>133.89082591787445</c:v>
                </c:pt>
                <c:pt idx="74">
                  <c:v>133.01879720555888</c:v>
                </c:pt>
                <c:pt idx="75">
                  <c:v>133.77445181673411</c:v>
                </c:pt>
                <c:pt idx="76">
                  <c:v>133.89809358562044</c:v>
                </c:pt>
                <c:pt idx="77">
                  <c:v>133.76773265221422</c:v>
                </c:pt>
                <c:pt idx="78">
                  <c:v>133.86655465011893</c:v>
                </c:pt>
                <c:pt idx="79">
                  <c:v>133.86573189527977</c:v>
                </c:pt>
                <c:pt idx="80">
                  <c:v>134.23921688366062</c:v>
                </c:pt>
                <c:pt idx="81">
                  <c:v>134.7495991355589</c:v>
                </c:pt>
                <c:pt idx="82">
                  <c:v>134.83288020872376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9760"/>
        <c:axId val="106711296"/>
      </c:lineChart>
      <c:dateAx>
        <c:axId val="106709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06711296"/>
        <c:crosses val="autoZero"/>
        <c:auto val="1"/>
        <c:lblOffset val="100"/>
        <c:baseTimeUnit val="months"/>
      </c:dateAx>
      <c:valAx>
        <c:axId val="10671129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0670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490150668882651E-2"/>
          <c:y val="3.0094043887147336E-2"/>
          <c:w val="0.47577473231071027"/>
          <c:h val="0.944827586206896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'4a_Sektör'!$U$2:$U$11</c:f>
              <c:strCache>
                <c:ptCount val="10"/>
                <c:pt idx="0">
                  <c:v>Hanehalkları Tar.Kendi İht.Faal.</c:v>
                </c:pt>
                <c:pt idx="1">
                  <c:v>Kara Taşıma.ve Boru Hattı Taşı.</c:v>
                </c:pt>
                <c:pt idx="2">
                  <c:v>Tekstil Ürünleri İmalatı </c:v>
                </c:pt>
                <c:pt idx="3">
                  <c:v>Deri ve İlgili Ürünler İmalatı</c:v>
                </c:pt>
                <c:pt idx="4">
                  <c:v>Metal Cevheri Madenciliği</c:v>
                </c:pt>
                <c:pt idx="5">
                  <c:v>Kayıtlı Medyanın Basılması ve Çoğ.</c:v>
                </c:pt>
                <c:pt idx="6">
                  <c:v>Kumar ve Müşterek Bahis Faal </c:v>
                </c:pt>
                <c:pt idx="7">
                  <c:v>Sinema Filmi ve Ses Kaydı Yayımcılı.</c:v>
                </c:pt>
                <c:pt idx="8">
                  <c:v>Madenciliği Destekleyici Hizmet</c:v>
                </c:pt>
                <c:pt idx="9">
                  <c:v>Kömür ve Linyit Çıkartılması</c:v>
                </c:pt>
              </c:strCache>
            </c:strRef>
          </c:cat>
          <c:val>
            <c:numRef>
              <c:f>'4a_Sektör'!$V$2:$V$11</c:f>
              <c:numCache>
                <c:formatCode>0.0%</c:formatCode>
                <c:ptCount val="10"/>
                <c:pt idx="0">
                  <c:v>-0.04</c:v>
                </c:pt>
                <c:pt idx="1">
                  <c:v>-4.3999999999999997E-2</c:v>
                </c:pt>
                <c:pt idx="2">
                  <c:v>-4.4999999999999998E-2</c:v>
                </c:pt>
                <c:pt idx="3">
                  <c:v>-5.0999999999999997E-2</c:v>
                </c:pt>
                <c:pt idx="4">
                  <c:v>-5.0999999999999997E-2</c:v>
                </c:pt>
                <c:pt idx="5">
                  <c:v>-5.7000000000000002E-2</c:v>
                </c:pt>
                <c:pt idx="6">
                  <c:v>-6.0999999999999999E-2</c:v>
                </c:pt>
                <c:pt idx="7">
                  <c:v>-7.6999999999999999E-2</c:v>
                </c:pt>
                <c:pt idx="8">
                  <c:v>-0.125</c:v>
                </c:pt>
                <c:pt idx="9">
                  <c:v>-0.245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3120"/>
        <c:axId val="106795392"/>
      </c:barChart>
      <c:catAx>
        <c:axId val="10677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crossAx val="106795392"/>
        <c:crosses val="autoZero"/>
        <c:auto val="1"/>
        <c:lblAlgn val="ctr"/>
        <c:lblOffset val="100"/>
        <c:noMultiLvlLbl val="0"/>
      </c:catAx>
      <c:valAx>
        <c:axId val="106795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10677312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'4a_Sektör'!$L$3:$L$11</c:f>
              <c:strCache>
                <c:ptCount val="9"/>
                <c:pt idx="0">
                  <c:v>Diğer Mesleki,Bilim.ve Tek.Faal.</c:v>
                </c:pt>
                <c:pt idx="1">
                  <c:v>Yayımcılık Faaliyetleri </c:v>
                </c:pt>
                <c:pt idx="2">
                  <c:v>Gayrimenkul Faaliyetleri </c:v>
                </c:pt>
                <c:pt idx="3">
                  <c:v>İyileştirme ve Diğer Atık Yön.Hiz.</c:v>
                </c:pt>
                <c:pt idx="4">
                  <c:v>Atık Maddelerin Değerlendirilmesi </c:v>
                </c:pt>
                <c:pt idx="5">
                  <c:v>İstihdam Faaliyetleri </c:v>
                </c:pt>
                <c:pt idx="6">
                  <c:v>Kanalizasyon </c:v>
                </c:pt>
                <c:pt idx="7">
                  <c:v>Kamu Yön.ve Savunma,Zor.Sos.Güv. </c:v>
                </c:pt>
                <c:pt idx="8">
                  <c:v>Ormancılık ve Tomrukçuluk </c:v>
                </c:pt>
              </c:strCache>
            </c:strRef>
          </c:cat>
          <c:val>
            <c:numRef>
              <c:f>'4a_Sektör'!$M$3:$M$11</c:f>
              <c:numCache>
                <c:formatCode>0.0%</c:formatCode>
                <c:ptCount val="9"/>
                <c:pt idx="0">
                  <c:v>0.25600000000000001</c:v>
                </c:pt>
                <c:pt idx="1">
                  <c:v>0.26500000000000001</c:v>
                </c:pt>
                <c:pt idx="2">
                  <c:v>0.26600000000000001</c:v>
                </c:pt>
                <c:pt idx="3">
                  <c:v>0.437</c:v>
                </c:pt>
                <c:pt idx="4">
                  <c:v>0.44500000000000001</c:v>
                </c:pt>
                <c:pt idx="5">
                  <c:v>0.64700000000000002</c:v>
                </c:pt>
                <c:pt idx="6">
                  <c:v>0.64900000000000002</c:v>
                </c:pt>
                <c:pt idx="7">
                  <c:v>1.1060000000000001</c:v>
                </c:pt>
                <c:pt idx="8">
                  <c:v>1.946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24512"/>
        <c:axId val="133826048"/>
      </c:barChart>
      <c:catAx>
        <c:axId val="13382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3826048"/>
        <c:crosses val="autoZero"/>
        <c:auto val="1"/>
        <c:lblAlgn val="ctr"/>
        <c:lblOffset val="100"/>
        <c:noMultiLvlLbl val="0"/>
      </c:catAx>
      <c:valAx>
        <c:axId val="13382604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382451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'4a_İmalat_Sektör'!$L$2:$L$11</c:f>
              <c:strCache>
                <c:ptCount val="10"/>
                <c:pt idx="0">
                  <c:v>Kimyasal Ürünleri İmalatı</c:v>
                </c:pt>
                <c:pt idx="1">
                  <c:v>Kauçuk ve Plastik Ürünler İmalatı</c:v>
                </c:pt>
                <c:pt idx="2">
                  <c:v>İçecek İmalatı </c:v>
                </c:pt>
                <c:pt idx="3">
                  <c:v>Kağıt ve Kağıt Ürünleri İmalatı </c:v>
                </c:pt>
                <c:pt idx="4">
                  <c:v>Diğer İmalatlar </c:v>
                </c:pt>
                <c:pt idx="5">
                  <c:v>Elektrikli Techizat İmalatı </c:v>
                </c:pt>
                <c:pt idx="6">
                  <c:v>Eczacılık ve Ecz.İlişkin Malz.İmal.</c:v>
                </c:pt>
                <c:pt idx="7">
                  <c:v>Motorlu Kara Taşıtı ve Römork İm.</c:v>
                </c:pt>
                <c:pt idx="8">
                  <c:v>Makine ve Ekipman İmalatı  </c:v>
                </c:pt>
                <c:pt idx="9">
                  <c:v>Tütün Ürünleri İmalatı </c:v>
                </c:pt>
              </c:strCache>
            </c:strRef>
          </c:cat>
          <c:val>
            <c:numRef>
              <c:f>'4a_İmalat_Sektör'!$M$2:$M$11</c:f>
              <c:numCache>
                <c:formatCode>0.0%</c:formatCode>
                <c:ptCount val="10"/>
                <c:pt idx="0">
                  <c:v>0.04</c:v>
                </c:pt>
                <c:pt idx="1">
                  <c:v>0.04</c:v>
                </c:pt>
                <c:pt idx="2">
                  <c:v>5.0999999999999997E-2</c:v>
                </c:pt>
                <c:pt idx="3">
                  <c:v>5.2999999999999999E-2</c:v>
                </c:pt>
                <c:pt idx="4">
                  <c:v>6.2E-2</c:v>
                </c:pt>
                <c:pt idx="5">
                  <c:v>7.8E-2</c:v>
                </c:pt>
                <c:pt idx="6">
                  <c:v>9.0999999999999998E-2</c:v>
                </c:pt>
                <c:pt idx="7">
                  <c:v>9.1999999999999998E-2</c:v>
                </c:pt>
                <c:pt idx="8">
                  <c:v>9.5000000000000001E-2</c:v>
                </c:pt>
                <c:pt idx="9">
                  <c:v>0.10299999999999999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58816"/>
        <c:axId val="133860352"/>
      </c:barChart>
      <c:catAx>
        <c:axId val="133858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3860352"/>
        <c:crosses val="autoZero"/>
        <c:auto val="1"/>
        <c:lblAlgn val="ctr"/>
        <c:lblOffset val="100"/>
        <c:noMultiLvlLbl val="0"/>
      </c:catAx>
      <c:valAx>
        <c:axId val="13386035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385881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869244246843816"/>
          <c:y val="2.4004364429896344E-2"/>
          <c:w val="0.41888018615087363"/>
          <c:h val="0.738021487084981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'4a_İşyeri_Sektör'!$M$2:$M$11</c:f>
              <c:strCache>
                <c:ptCount val="10"/>
                <c:pt idx="0">
                  <c:v>İyileştirme ve Diğer Atık Yön.Hiz.</c:v>
                </c:pt>
                <c:pt idx="1">
                  <c:v>Kütüphane,Arşiv ve Müzeler </c:v>
                </c:pt>
                <c:pt idx="2">
                  <c:v>Diğer Mesleki,Bilim.ve Tek.Faal.</c:v>
                </c:pt>
                <c:pt idx="3">
                  <c:v>Yayımcılık Faaliyetleri</c:v>
                </c:pt>
                <c:pt idx="4">
                  <c:v>Bilimsel Araştırma ve Geliş.Faal.</c:v>
                </c:pt>
                <c:pt idx="5">
                  <c:v>Ormancılık ve Tomrukçuluk </c:v>
                </c:pt>
                <c:pt idx="6">
                  <c:v>Gayrimenkul Faaliyetleri </c:v>
                </c:pt>
                <c:pt idx="7">
                  <c:v>Kanalizasyon</c:v>
                </c:pt>
                <c:pt idx="8">
                  <c:v>İstihdam Faaliyetleri</c:v>
                </c:pt>
                <c:pt idx="9">
                  <c:v>Kamu Yön.ve Savunma,Zor.Sos.Güv.</c:v>
                </c:pt>
              </c:strCache>
            </c:strRef>
          </c:cat>
          <c:val>
            <c:numRef>
              <c:f>'4a_İşyeri_Sektör'!$N$2:$N$11</c:f>
              <c:numCache>
                <c:formatCode>0.0%</c:formatCode>
                <c:ptCount val="10"/>
                <c:pt idx="0">
                  <c:v>0.112</c:v>
                </c:pt>
                <c:pt idx="1">
                  <c:v>0.154</c:v>
                </c:pt>
                <c:pt idx="2">
                  <c:v>0.157</c:v>
                </c:pt>
                <c:pt idx="3">
                  <c:v>0.222</c:v>
                </c:pt>
                <c:pt idx="4">
                  <c:v>0.224</c:v>
                </c:pt>
                <c:pt idx="5">
                  <c:v>0.30599999999999999</c:v>
                </c:pt>
                <c:pt idx="6">
                  <c:v>0.314</c:v>
                </c:pt>
                <c:pt idx="7">
                  <c:v>0.34</c:v>
                </c:pt>
                <c:pt idx="8">
                  <c:v>0.66</c:v>
                </c:pt>
                <c:pt idx="9">
                  <c:v>1.0289999999999999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83328"/>
        <c:axId val="134084864"/>
      </c:barChart>
      <c:catAx>
        <c:axId val="134083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084864"/>
        <c:crosses val="autoZero"/>
        <c:auto val="1"/>
        <c:lblAlgn val="ctr"/>
        <c:lblOffset val="100"/>
        <c:noMultiLvlLbl val="0"/>
      </c:catAx>
      <c:valAx>
        <c:axId val="13408486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40833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'4a_İl'!$L$2:$L$16</c:f>
              <c:strCache>
                <c:ptCount val="15"/>
                <c:pt idx="0">
                  <c:v>NİĞDE     </c:v>
                </c:pt>
                <c:pt idx="1">
                  <c:v>ÇANAKKALE </c:v>
                </c:pt>
                <c:pt idx="2">
                  <c:v>SİNOP     </c:v>
                </c:pt>
                <c:pt idx="3">
                  <c:v>MARDİN    </c:v>
                </c:pt>
                <c:pt idx="4">
                  <c:v>ANKARA    </c:v>
                </c:pt>
                <c:pt idx="5">
                  <c:v>AĞRI      </c:v>
                </c:pt>
                <c:pt idx="6">
                  <c:v>AYDIN     </c:v>
                </c:pt>
                <c:pt idx="7">
                  <c:v>ERZURUM   </c:v>
                </c:pt>
                <c:pt idx="8">
                  <c:v>AKSARAY   </c:v>
                </c:pt>
                <c:pt idx="9">
                  <c:v>KARS      </c:v>
                </c:pt>
                <c:pt idx="10">
                  <c:v>KIRIKKALE </c:v>
                </c:pt>
                <c:pt idx="11">
                  <c:v>YALOVA    </c:v>
                </c:pt>
                <c:pt idx="12">
                  <c:v>BİNGÖL    </c:v>
                </c:pt>
                <c:pt idx="13">
                  <c:v>HAKKARİ   </c:v>
                </c:pt>
                <c:pt idx="14">
                  <c:v>ARDAHAN   </c:v>
                </c:pt>
              </c:strCache>
            </c:strRef>
          </c:cat>
          <c:val>
            <c:numRef>
              <c:f>'4a_İl'!$M$2:$M$16</c:f>
              <c:numCache>
                <c:formatCode>0.0%</c:formatCode>
                <c:ptCount val="15"/>
                <c:pt idx="0">
                  <c:v>0.11283173583023991</c:v>
                </c:pt>
                <c:pt idx="1">
                  <c:v>0.11472244995107503</c:v>
                </c:pt>
                <c:pt idx="2">
                  <c:v>0.1179629716870024</c:v>
                </c:pt>
                <c:pt idx="3">
                  <c:v>0.11920048693330192</c:v>
                </c:pt>
                <c:pt idx="4">
                  <c:v>0.12149319617054391</c:v>
                </c:pt>
                <c:pt idx="5">
                  <c:v>0.1289797205001576</c:v>
                </c:pt>
                <c:pt idx="6">
                  <c:v>0.12929158523569934</c:v>
                </c:pt>
                <c:pt idx="7">
                  <c:v>0.13584869166367328</c:v>
                </c:pt>
                <c:pt idx="8">
                  <c:v>0.13688024219564246</c:v>
                </c:pt>
                <c:pt idx="9">
                  <c:v>0.13926128590971273</c:v>
                </c:pt>
                <c:pt idx="10">
                  <c:v>0.17381787749058486</c:v>
                </c:pt>
                <c:pt idx="11">
                  <c:v>0.18289192749738792</c:v>
                </c:pt>
                <c:pt idx="12">
                  <c:v>0.22557380501158139</c:v>
                </c:pt>
                <c:pt idx="13">
                  <c:v>0.26377870563674322</c:v>
                </c:pt>
                <c:pt idx="14">
                  <c:v>0.33943621040395233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89440"/>
        <c:axId val="134190976"/>
      </c:barChart>
      <c:catAx>
        <c:axId val="134189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190976"/>
        <c:crosses val="autoZero"/>
        <c:auto val="1"/>
        <c:lblAlgn val="ctr"/>
        <c:lblOffset val="100"/>
        <c:noMultiLvlLbl val="0"/>
      </c:catAx>
      <c:valAx>
        <c:axId val="13419097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418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96335103097218"/>
          <c:y val="3.2236400268636667E-2"/>
          <c:w val="0.63390846749915941"/>
          <c:h val="0.903152038835978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'4b_Esnaf_İl'!$L$2:$L$16</c:f>
              <c:strCache>
                <c:ptCount val="15"/>
                <c:pt idx="0">
                  <c:v>SAKARYA   </c:v>
                </c:pt>
                <c:pt idx="1">
                  <c:v>İSTANBUL  </c:v>
                </c:pt>
                <c:pt idx="2">
                  <c:v>KOCAELİ   </c:v>
                </c:pt>
                <c:pt idx="3">
                  <c:v>IĞDIR     </c:v>
                </c:pt>
                <c:pt idx="4">
                  <c:v>HAKKARİ   </c:v>
                </c:pt>
                <c:pt idx="5">
                  <c:v>KONYA     </c:v>
                </c:pt>
                <c:pt idx="6">
                  <c:v>VAN       </c:v>
                </c:pt>
                <c:pt idx="7">
                  <c:v>KİLİS     </c:v>
                </c:pt>
                <c:pt idx="8">
                  <c:v>ADIYAMAN  </c:v>
                </c:pt>
                <c:pt idx="9">
                  <c:v>MARDİN    </c:v>
                </c:pt>
                <c:pt idx="10">
                  <c:v>TUNCELİ   </c:v>
                </c:pt>
                <c:pt idx="11">
                  <c:v>DÜZCE     </c:v>
                </c:pt>
                <c:pt idx="12">
                  <c:v>SİİRT     </c:v>
                </c:pt>
                <c:pt idx="13">
                  <c:v>DİYARBAKIR</c:v>
                </c:pt>
                <c:pt idx="14">
                  <c:v>BİNGÖL    </c:v>
                </c:pt>
              </c:strCache>
            </c:strRef>
          </c:cat>
          <c:val>
            <c:numRef>
              <c:f>'4b_Esnaf_İl'!$M$2:$M$16</c:f>
              <c:numCache>
                <c:formatCode>0.0%</c:formatCode>
                <c:ptCount val="15"/>
                <c:pt idx="0">
                  <c:v>3.6675707403959035E-2</c:v>
                </c:pt>
                <c:pt idx="1">
                  <c:v>3.7122050781697905E-2</c:v>
                </c:pt>
                <c:pt idx="2">
                  <c:v>3.8291520753200525E-2</c:v>
                </c:pt>
                <c:pt idx="3">
                  <c:v>3.8587117839121401E-2</c:v>
                </c:pt>
                <c:pt idx="4">
                  <c:v>3.9515615041427664E-2</c:v>
                </c:pt>
                <c:pt idx="5">
                  <c:v>3.9886444286728176E-2</c:v>
                </c:pt>
                <c:pt idx="6">
                  <c:v>4.3133655931920575E-2</c:v>
                </c:pt>
                <c:pt idx="7">
                  <c:v>4.459742592038312E-2</c:v>
                </c:pt>
                <c:pt idx="8">
                  <c:v>4.5437855700385534E-2</c:v>
                </c:pt>
                <c:pt idx="9">
                  <c:v>4.8508650886317797E-2</c:v>
                </c:pt>
                <c:pt idx="10">
                  <c:v>4.9599999999999998E-2</c:v>
                </c:pt>
                <c:pt idx="11">
                  <c:v>5.1263794944820223E-2</c:v>
                </c:pt>
                <c:pt idx="12">
                  <c:v>5.3763440860215055E-2</c:v>
                </c:pt>
                <c:pt idx="13">
                  <c:v>8.7603724583518089E-2</c:v>
                </c:pt>
                <c:pt idx="14">
                  <c:v>0.10756543564001435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56512"/>
        <c:axId val="134258048"/>
      </c:barChart>
      <c:catAx>
        <c:axId val="13425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258048"/>
        <c:crosses val="autoZero"/>
        <c:auto val="1"/>
        <c:lblAlgn val="ctr"/>
        <c:lblOffset val="100"/>
        <c:noMultiLvlLbl val="0"/>
      </c:catAx>
      <c:valAx>
        <c:axId val="13425804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425651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'4b_Tarım_İl'!$L$2:$L$16</c:f>
              <c:strCache>
                <c:ptCount val="15"/>
                <c:pt idx="0">
                  <c:v>KONYA     </c:v>
                </c:pt>
                <c:pt idx="1">
                  <c:v>SIVAS     </c:v>
                </c:pt>
                <c:pt idx="2">
                  <c:v>ANKARA    </c:v>
                </c:pt>
                <c:pt idx="3">
                  <c:v>EDİRNE    </c:v>
                </c:pt>
                <c:pt idx="4">
                  <c:v>GAZİANTEP </c:v>
                </c:pt>
                <c:pt idx="5">
                  <c:v>DENİZLİ   </c:v>
                </c:pt>
                <c:pt idx="6">
                  <c:v>YOZGAT    </c:v>
                </c:pt>
                <c:pt idx="7">
                  <c:v>AMASYA    </c:v>
                </c:pt>
                <c:pt idx="8">
                  <c:v>MANİSA    </c:v>
                </c:pt>
                <c:pt idx="9">
                  <c:v>KOCAELİ   </c:v>
                </c:pt>
                <c:pt idx="10">
                  <c:v>ERZURUM   </c:v>
                </c:pt>
                <c:pt idx="11">
                  <c:v>SAKARYA   </c:v>
                </c:pt>
                <c:pt idx="12">
                  <c:v>MERSİN    </c:v>
                </c:pt>
                <c:pt idx="13">
                  <c:v>MUŞ       </c:v>
                </c:pt>
                <c:pt idx="14">
                  <c:v>BİTLİS    </c:v>
                </c:pt>
              </c:strCache>
            </c:strRef>
          </c:cat>
          <c:val>
            <c:numRef>
              <c:f>'4b_Tarım_İl'!$M$2:$M$16</c:f>
              <c:numCache>
                <c:formatCode>0.0%</c:formatCode>
                <c:ptCount val="15"/>
                <c:pt idx="0">
                  <c:v>-0.38539212386401883</c:v>
                </c:pt>
                <c:pt idx="1">
                  <c:v>-0.38629622904182553</c:v>
                </c:pt>
                <c:pt idx="2">
                  <c:v>-0.39259874853343762</c:v>
                </c:pt>
                <c:pt idx="3">
                  <c:v>-0.39275598661059136</c:v>
                </c:pt>
                <c:pt idx="4">
                  <c:v>-0.39314505072662465</c:v>
                </c:pt>
                <c:pt idx="5">
                  <c:v>-0.39362068118150095</c:v>
                </c:pt>
                <c:pt idx="6">
                  <c:v>-0.39409293952930197</c:v>
                </c:pt>
                <c:pt idx="7">
                  <c:v>-0.39567233384853168</c:v>
                </c:pt>
                <c:pt idx="8">
                  <c:v>-0.40589617603076267</c:v>
                </c:pt>
                <c:pt idx="9">
                  <c:v>-0.41385718078046191</c:v>
                </c:pt>
                <c:pt idx="10">
                  <c:v>-0.42033264442476131</c:v>
                </c:pt>
                <c:pt idx="11">
                  <c:v>-0.42863595302619695</c:v>
                </c:pt>
                <c:pt idx="12">
                  <c:v>-0.44915486523526726</c:v>
                </c:pt>
                <c:pt idx="13">
                  <c:v>-0.47006083893691963</c:v>
                </c:pt>
                <c:pt idx="14">
                  <c:v>-0.49451476793248944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00416"/>
        <c:axId val="134702208"/>
      </c:barChart>
      <c:catAx>
        <c:axId val="13470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crossAx val="134702208"/>
        <c:crosses val="autoZero"/>
        <c:auto val="1"/>
        <c:lblAlgn val="ctr"/>
        <c:lblOffset val="100"/>
        <c:noMultiLvlLbl val="0"/>
      </c:catAx>
      <c:valAx>
        <c:axId val="13470220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470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'4c_Kamu_İl '!$L$2:$L$16</c:f>
              <c:strCache>
                <c:ptCount val="15"/>
                <c:pt idx="0">
                  <c:v>DİYARBAKIR</c:v>
                </c:pt>
                <c:pt idx="1">
                  <c:v>ANTALYA   </c:v>
                </c:pt>
                <c:pt idx="2">
                  <c:v>BALIKESİR </c:v>
                </c:pt>
                <c:pt idx="3">
                  <c:v>ISPARTA   </c:v>
                </c:pt>
                <c:pt idx="4">
                  <c:v>GAZİANTEP </c:v>
                </c:pt>
                <c:pt idx="5">
                  <c:v>ERZİNCAN  </c:v>
                </c:pt>
                <c:pt idx="6">
                  <c:v>VAN       </c:v>
                </c:pt>
                <c:pt idx="7">
                  <c:v>BATMAN    </c:v>
                </c:pt>
                <c:pt idx="8">
                  <c:v>KÜTAHYA   </c:v>
                </c:pt>
                <c:pt idx="9">
                  <c:v>AĞRI      </c:v>
                </c:pt>
                <c:pt idx="10">
                  <c:v>HAKKARİ   </c:v>
                </c:pt>
                <c:pt idx="11">
                  <c:v>BİNGÖL    </c:v>
                </c:pt>
                <c:pt idx="12">
                  <c:v>MARDİN    </c:v>
                </c:pt>
                <c:pt idx="13">
                  <c:v>URFA      </c:v>
                </c:pt>
                <c:pt idx="14">
                  <c:v>ŞIRNAK    </c:v>
                </c:pt>
              </c:strCache>
            </c:strRef>
          </c:cat>
          <c:val>
            <c:numRef>
              <c:f>'4c_Kamu_İl '!$M$2:$M$16</c:f>
              <c:numCache>
                <c:formatCode>0.0%</c:formatCode>
                <c:ptCount val="15"/>
                <c:pt idx="0">
                  <c:v>5.6668887636034372E-2</c:v>
                </c:pt>
                <c:pt idx="1">
                  <c:v>5.6917768481480349E-2</c:v>
                </c:pt>
                <c:pt idx="2">
                  <c:v>6.4570712345936906E-2</c:v>
                </c:pt>
                <c:pt idx="3">
                  <c:v>6.7702356783476039E-2</c:v>
                </c:pt>
                <c:pt idx="4">
                  <c:v>6.7839142091152813E-2</c:v>
                </c:pt>
                <c:pt idx="5">
                  <c:v>8.1184695181537994E-2</c:v>
                </c:pt>
                <c:pt idx="6">
                  <c:v>8.5172874229381523E-2</c:v>
                </c:pt>
                <c:pt idx="7">
                  <c:v>8.8874186790164289E-2</c:v>
                </c:pt>
                <c:pt idx="8">
                  <c:v>9.0994283572298759E-2</c:v>
                </c:pt>
                <c:pt idx="9">
                  <c:v>9.2829282928292831E-2</c:v>
                </c:pt>
                <c:pt idx="10">
                  <c:v>9.4041784885220525E-2</c:v>
                </c:pt>
                <c:pt idx="11">
                  <c:v>9.4174831016936286E-2</c:v>
                </c:pt>
                <c:pt idx="12">
                  <c:v>0.10333073226826564</c:v>
                </c:pt>
                <c:pt idx="13">
                  <c:v>0.11173833637722065</c:v>
                </c:pt>
                <c:pt idx="14">
                  <c:v>0.1118685792737774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31616"/>
        <c:axId val="106433152"/>
      </c:barChart>
      <c:catAx>
        <c:axId val="10643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433152"/>
        <c:crosses val="autoZero"/>
        <c:auto val="1"/>
        <c:lblAlgn val="ctr"/>
        <c:lblOffset val="100"/>
        <c:noMultiLvlLbl val="0"/>
      </c:catAx>
      <c:valAx>
        <c:axId val="10643315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0643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'4a_İşyeri_İl'!$L$2:$L$16</c:f>
              <c:strCache>
                <c:ptCount val="15"/>
                <c:pt idx="0">
                  <c:v>ERZURUM   </c:v>
                </c:pt>
                <c:pt idx="1">
                  <c:v>DÜZCE     </c:v>
                </c:pt>
                <c:pt idx="2">
                  <c:v>AĞRI      </c:v>
                </c:pt>
                <c:pt idx="3">
                  <c:v>YALOVA    </c:v>
                </c:pt>
                <c:pt idx="4">
                  <c:v>SAKARYA   </c:v>
                </c:pt>
                <c:pt idx="5">
                  <c:v>GÜMÜŞHANE </c:v>
                </c:pt>
                <c:pt idx="6">
                  <c:v>VAN       </c:v>
                </c:pt>
                <c:pt idx="7">
                  <c:v>KİLİS     </c:v>
                </c:pt>
                <c:pt idx="8">
                  <c:v>ADIYAMAN  </c:v>
                </c:pt>
                <c:pt idx="9">
                  <c:v>URFA      </c:v>
                </c:pt>
                <c:pt idx="10">
                  <c:v>HAKKARİ   </c:v>
                </c:pt>
                <c:pt idx="11">
                  <c:v>TUNCELİ   </c:v>
                </c:pt>
                <c:pt idx="12">
                  <c:v>AKSARAY   </c:v>
                </c:pt>
                <c:pt idx="13">
                  <c:v>ARDAHAN   </c:v>
                </c:pt>
                <c:pt idx="14">
                  <c:v>BİNGÖL    </c:v>
                </c:pt>
              </c:strCache>
            </c:strRef>
          </c:cat>
          <c:val>
            <c:numRef>
              <c:f>'4a_İşyeri_İl'!$M$2:$M$16</c:f>
              <c:numCache>
                <c:formatCode>0.0%</c:formatCode>
                <c:ptCount val="15"/>
                <c:pt idx="0">
                  <c:v>7.3567151411462792E-2</c:v>
                </c:pt>
                <c:pt idx="1">
                  <c:v>7.3994802018040054E-2</c:v>
                </c:pt>
                <c:pt idx="2">
                  <c:v>7.4181117533718685E-2</c:v>
                </c:pt>
                <c:pt idx="3">
                  <c:v>7.6068663749579268E-2</c:v>
                </c:pt>
                <c:pt idx="4">
                  <c:v>7.8830457691910327E-2</c:v>
                </c:pt>
                <c:pt idx="5">
                  <c:v>8.0587937151545871E-2</c:v>
                </c:pt>
                <c:pt idx="6">
                  <c:v>8.2415803108808292E-2</c:v>
                </c:pt>
                <c:pt idx="7">
                  <c:v>8.4346504559270521E-2</c:v>
                </c:pt>
                <c:pt idx="8">
                  <c:v>8.6019490254872558E-2</c:v>
                </c:pt>
                <c:pt idx="9">
                  <c:v>8.8635235732009932E-2</c:v>
                </c:pt>
                <c:pt idx="10">
                  <c:v>8.9171974522292988E-2</c:v>
                </c:pt>
                <c:pt idx="11">
                  <c:v>9.403254972875226E-2</c:v>
                </c:pt>
                <c:pt idx="12">
                  <c:v>9.4957081545064381E-2</c:v>
                </c:pt>
                <c:pt idx="13">
                  <c:v>0.12512218963831867</c:v>
                </c:pt>
                <c:pt idx="14">
                  <c:v>0.14749430523917995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94848"/>
        <c:axId val="134500736"/>
      </c:barChart>
      <c:catAx>
        <c:axId val="13449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500736"/>
        <c:crosses val="autoZero"/>
        <c:auto val="1"/>
        <c:lblAlgn val="ctr"/>
        <c:lblOffset val="100"/>
        <c:noMultiLvlLbl val="0"/>
      </c:catAx>
      <c:valAx>
        <c:axId val="13450073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449484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'4a_Kadın_Sektör'!$L$2:$L$11</c:f>
              <c:strCache>
                <c:ptCount val="10"/>
                <c:pt idx="0">
                  <c:v>Suyun Toplanması Arıtılması ve Dağt.</c:v>
                </c:pt>
                <c:pt idx="1">
                  <c:v>Atık Maddelerin Değerlendirilmesi</c:v>
                </c:pt>
                <c:pt idx="2">
                  <c:v>Yatılı Bakım Faaliyetleri</c:v>
                </c:pt>
                <c:pt idx="3">
                  <c:v>Diğer Mesleki,Bilim.ve Tek.Faal.</c:v>
                </c:pt>
                <c:pt idx="4">
                  <c:v>Yayımcılık Faaliyetleri</c:v>
                </c:pt>
                <c:pt idx="5">
                  <c:v>Gayrimenkul Faaliyetleri</c:v>
                </c:pt>
                <c:pt idx="6">
                  <c:v>İstihdam Faaliyetleri</c:v>
                </c:pt>
                <c:pt idx="7">
                  <c:v>Kanalizasyon      </c:v>
                </c:pt>
                <c:pt idx="8">
                  <c:v>Kamu Yön.ve Savunma,Zor.Sos.Güv. </c:v>
                </c:pt>
                <c:pt idx="9">
                  <c:v>Ormancılık ve Tomrukçuluk     </c:v>
                </c:pt>
              </c:strCache>
            </c:strRef>
          </c:cat>
          <c:val>
            <c:numRef>
              <c:f>'4a_Kadın_Sektör'!$M$2:$M$11</c:f>
              <c:numCache>
                <c:formatCode>0.0%</c:formatCode>
                <c:ptCount val="10"/>
                <c:pt idx="0">
                  <c:v>0.21</c:v>
                </c:pt>
                <c:pt idx="1">
                  <c:v>0.24299999999999999</c:v>
                </c:pt>
                <c:pt idx="2">
                  <c:v>0.248</c:v>
                </c:pt>
                <c:pt idx="3">
                  <c:v>0.249</c:v>
                </c:pt>
                <c:pt idx="4">
                  <c:v>0.25700000000000001</c:v>
                </c:pt>
                <c:pt idx="5">
                  <c:v>0.27200000000000002</c:v>
                </c:pt>
                <c:pt idx="6">
                  <c:v>0.78200000000000003</c:v>
                </c:pt>
                <c:pt idx="7">
                  <c:v>1.016</c:v>
                </c:pt>
                <c:pt idx="8">
                  <c:v>1.5</c:v>
                </c:pt>
                <c:pt idx="9">
                  <c:v>6.6139999999999999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78560"/>
        <c:axId val="134580096"/>
      </c:barChart>
      <c:catAx>
        <c:axId val="13457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580096"/>
        <c:crosses val="autoZero"/>
        <c:auto val="1"/>
        <c:lblAlgn val="ctr"/>
        <c:lblOffset val="100"/>
        <c:noMultiLvlLbl val="0"/>
      </c:catAx>
      <c:valAx>
        <c:axId val="13458009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4578560"/>
        <c:crosses val="autoZero"/>
        <c:crossBetween val="between"/>
        <c:majorUnit val="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'4a_Kadın_İmalat_Sektör'!$M$2:$M$11</c:f>
              <c:strCache>
                <c:ptCount val="10"/>
                <c:pt idx="0">
                  <c:v>Ağaç,Ağaç Ürünleri ve Mantar Ür.</c:v>
                </c:pt>
                <c:pt idx="1">
                  <c:v>Metalik Olmayan Ürünler İmalatı</c:v>
                </c:pt>
                <c:pt idx="2">
                  <c:v>Kauçuk ve Plastik Ürünler İmalatı</c:v>
                </c:pt>
                <c:pt idx="3">
                  <c:v>Diğer Ulaşım Araçları İmalatı </c:v>
                </c:pt>
                <c:pt idx="4">
                  <c:v>Tütün Ürünleri İmalatı</c:v>
                </c:pt>
                <c:pt idx="5">
                  <c:v>Diğer İmalatlar</c:v>
                </c:pt>
                <c:pt idx="6">
                  <c:v>Elektrikli Techizat İmalatı </c:v>
                </c:pt>
                <c:pt idx="7">
                  <c:v>Motorlu Kara Taşıtı ve Römork İm.</c:v>
                </c:pt>
                <c:pt idx="8">
                  <c:v>İçecek İmalatı</c:v>
                </c:pt>
                <c:pt idx="9">
                  <c:v>Makine ve Ekipman İmalatı</c:v>
                </c:pt>
              </c:strCache>
            </c:strRef>
          </c:cat>
          <c:val>
            <c:numRef>
              <c:f>'4a_Kadın_İmalat_Sektör'!$N$2:$N$11</c:f>
              <c:numCache>
                <c:formatCode>0.0%</c:formatCode>
                <c:ptCount val="10"/>
                <c:pt idx="0">
                  <c:v>9.6000000000000002E-2</c:v>
                </c:pt>
                <c:pt idx="1">
                  <c:v>9.8000000000000004E-2</c:v>
                </c:pt>
                <c:pt idx="2">
                  <c:v>0.10299999999999999</c:v>
                </c:pt>
                <c:pt idx="3">
                  <c:v>0.107</c:v>
                </c:pt>
                <c:pt idx="4">
                  <c:v>0.11899999999999999</c:v>
                </c:pt>
                <c:pt idx="5">
                  <c:v>0.121</c:v>
                </c:pt>
                <c:pt idx="6">
                  <c:v>0.124</c:v>
                </c:pt>
                <c:pt idx="7">
                  <c:v>0.14799999999999999</c:v>
                </c:pt>
                <c:pt idx="8">
                  <c:v>0.16200000000000001</c:v>
                </c:pt>
                <c:pt idx="9">
                  <c:v>0.17599999999999999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00864"/>
        <c:axId val="134102400"/>
      </c:barChart>
      <c:catAx>
        <c:axId val="13410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102400"/>
        <c:crosses val="autoZero"/>
        <c:auto val="1"/>
        <c:lblAlgn val="ctr"/>
        <c:lblOffset val="100"/>
        <c:noMultiLvlLbl val="0"/>
      </c:catAx>
      <c:valAx>
        <c:axId val="13410240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3410086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'4a_Kadın_İl'!$M$2:$M$16</c:f>
              <c:strCache>
                <c:ptCount val="15"/>
                <c:pt idx="0">
                  <c:v>BOLU      </c:v>
                </c:pt>
                <c:pt idx="1">
                  <c:v>ÇANAKKALE </c:v>
                </c:pt>
                <c:pt idx="2">
                  <c:v>SİNOP     </c:v>
                </c:pt>
                <c:pt idx="3">
                  <c:v>AYDIN     </c:v>
                </c:pt>
                <c:pt idx="4">
                  <c:v>ANTALYA   </c:v>
                </c:pt>
                <c:pt idx="5">
                  <c:v>BURSA     </c:v>
                </c:pt>
                <c:pt idx="6">
                  <c:v>ESKİŞEHİR </c:v>
                </c:pt>
                <c:pt idx="7">
                  <c:v>TEKİRDAĞ  </c:v>
                </c:pt>
                <c:pt idx="8">
                  <c:v>ANKARA    </c:v>
                </c:pt>
                <c:pt idx="9">
                  <c:v>KIRKLARELİ</c:v>
                </c:pt>
                <c:pt idx="10">
                  <c:v>KARAMAN   </c:v>
                </c:pt>
                <c:pt idx="11">
                  <c:v>İSTANBUL  </c:v>
                </c:pt>
                <c:pt idx="12">
                  <c:v>İZMİR     </c:v>
                </c:pt>
                <c:pt idx="13">
                  <c:v>DENİZLİ   </c:v>
                </c:pt>
                <c:pt idx="14">
                  <c:v>EDİRNE    </c:v>
                </c:pt>
              </c:strCache>
            </c:strRef>
          </c:cat>
          <c:val>
            <c:numRef>
              <c:f>'4a_Kadın_İl'!$N$2:$N$16</c:f>
              <c:numCache>
                <c:formatCode>0.0%</c:formatCode>
                <c:ptCount val="15"/>
                <c:pt idx="0">
                  <c:v>0.28424188061671773</c:v>
                </c:pt>
                <c:pt idx="1">
                  <c:v>0.28574993167856844</c:v>
                </c:pt>
                <c:pt idx="2">
                  <c:v>0.28667703473302231</c:v>
                </c:pt>
                <c:pt idx="3">
                  <c:v>0.28748065146740504</c:v>
                </c:pt>
                <c:pt idx="4">
                  <c:v>0.29558788996839203</c:v>
                </c:pt>
                <c:pt idx="5">
                  <c:v>0.29699117181295948</c:v>
                </c:pt>
                <c:pt idx="6">
                  <c:v>0.2971864704069781</c:v>
                </c:pt>
                <c:pt idx="7">
                  <c:v>0.29971552700863202</c:v>
                </c:pt>
                <c:pt idx="8">
                  <c:v>0.30047343565725154</c:v>
                </c:pt>
                <c:pt idx="9">
                  <c:v>0.30222432704940572</c:v>
                </c:pt>
                <c:pt idx="10">
                  <c:v>0.30505860579888955</c:v>
                </c:pt>
                <c:pt idx="11">
                  <c:v>0.30735262086862364</c:v>
                </c:pt>
                <c:pt idx="12">
                  <c:v>0.31114278508310178</c:v>
                </c:pt>
                <c:pt idx="13">
                  <c:v>0.33193849283069637</c:v>
                </c:pt>
                <c:pt idx="14">
                  <c:v>0.33716888216550261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27392"/>
        <c:axId val="134833280"/>
      </c:barChart>
      <c:catAx>
        <c:axId val="134827392"/>
        <c:scaling>
          <c:orientation val="minMax"/>
        </c:scaling>
        <c:delete val="0"/>
        <c:axPos val="l"/>
        <c:majorTickMark val="out"/>
        <c:minorTickMark val="none"/>
        <c:tickLblPos val="nextTo"/>
        <c:crossAx val="134833280"/>
        <c:crosses val="autoZero"/>
        <c:auto val="1"/>
        <c:lblAlgn val="ctr"/>
        <c:lblOffset val="100"/>
        <c:noMultiLvlLbl val="0"/>
      </c:catAx>
      <c:valAx>
        <c:axId val="134833280"/>
        <c:scaling>
          <c:orientation val="minMax"/>
          <c:min val="0"/>
        </c:scaling>
        <c:delete val="0"/>
        <c:axPos val="b"/>
        <c:numFmt formatCode="0.0%" sourceLinked="1"/>
        <c:majorTickMark val="out"/>
        <c:minorTickMark val="none"/>
        <c:tickLblPos val="nextTo"/>
        <c:crossAx val="13482739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'4a_Kadın_İl'!$V$2:$V$16</c:f>
              <c:strCache>
                <c:ptCount val="15"/>
                <c:pt idx="0">
                  <c:v>YOZGAT    </c:v>
                </c:pt>
                <c:pt idx="1">
                  <c:v>BATMAN    </c:v>
                </c:pt>
                <c:pt idx="2">
                  <c:v>HAKKARİ   </c:v>
                </c:pt>
                <c:pt idx="3">
                  <c:v>KİLİS     </c:v>
                </c:pt>
                <c:pt idx="4">
                  <c:v>URFA      </c:v>
                </c:pt>
                <c:pt idx="5">
                  <c:v>BAYBURT   </c:v>
                </c:pt>
                <c:pt idx="6">
                  <c:v>BİNGÖL    </c:v>
                </c:pt>
                <c:pt idx="7">
                  <c:v>KARS      </c:v>
                </c:pt>
                <c:pt idx="8">
                  <c:v>MUŞ       </c:v>
                </c:pt>
                <c:pt idx="9">
                  <c:v>VAN       </c:v>
                </c:pt>
                <c:pt idx="10">
                  <c:v>BİTLİS    </c:v>
                </c:pt>
                <c:pt idx="11">
                  <c:v>MARDİN    </c:v>
                </c:pt>
                <c:pt idx="12">
                  <c:v>SİİRT     </c:v>
                </c:pt>
                <c:pt idx="13">
                  <c:v>AĞRI      </c:v>
                </c:pt>
                <c:pt idx="14">
                  <c:v>ŞIRNAK    </c:v>
                </c:pt>
              </c:strCache>
            </c:strRef>
          </c:cat>
          <c:val>
            <c:numRef>
              <c:f>'4a_Kadın_İl'!$W$2:$W$16</c:f>
              <c:numCache>
                <c:formatCode>0.0%</c:formatCode>
                <c:ptCount val="15"/>
                <c:pt idx="0">
                  <c:v>0.14945020088813701</c:v>
                </c:pt>
                <c:pt idx="1">
                  <c:v>0.1491103039220194</c:v>
                </c:pt>
                <c:pt idx="2">
                  <c:v>0.14889303381720867</c:v>
                </c:pt>
                <c:pt idx="3">
                  <c:v>0.14756517461878996</c:v>
                </c:pt>
                <c:pt idx="4">
                  <c:v>0.13630496278597126</c:v>
                </c:pt>
                <c:pt idx="5">
                  <c:v>0.13283335451887632</c:v>
                </c:pt>
                <c:pt idx="6">
                  <c:v>0.13065925337569501</c:v>
                </c:pt>
                <c:pt idx="7">
                  <c:v>0.12634644722851462</c:v>
                </c:pt>
                <c:pt idx="8">
                  <c:v>0.11861580154263081</c:v>
                </c:pt>
                <c:pt idx="9">
                  <c:v>0.1127305600050751</c:v>
                </c:pt>
                <c:pt idx="10">
                  <c:v>0.1078790882061447</c:v>
                </c:pt>
                <c:pt idx="11">
                  <c:v>0.10240211300281972</c:v>
                </c:pt>
                <c:pt idx="12">
                  <c:v>0.1006060606060606</c:v>
                </c:pt>
                <c:pt idx="13">
                  <c:v>9.819734345351043E-2</c:v>
                </c:pt>
                <c:pt idx="14">
                  <c:v>6.5102793885081708E-2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73856"/>
        <c:axId val="134875392"/>
      </c:barChart>
      <c:catAx>
        <c:axId val="134873856"/>
        <c:scaling>
          <c:orientation val="minMax"/>
        </c:scaling>
        <c:delete val="0"/>
        <c:axPos val="l"/>
        <c:majorTickMark val="out"/>
        <c:minorTickMark val="none"/>
        <c:tickLblPos val="nextTo"/>
        <c:crossAx val="134875392"/>
        <c:crosses val="autoZero"/>
        <c:auto val="1"/>
        <c:lblAlgn val="ctr"/>
        <c:lblOffset val="100"/>
        <c:noMultiLvlLbl val="0"/>
      </c:catAx>
      <c:valAx>
        <c:axId val="134875392"/>
        <c:scaling>
          <c:orientation val="minMax"/>
          <c:min val="0"/>
        </c:scaling>
        <c:delete val="0"/>
        <c:axPos val="b"/>
        <c:numFmt formatCode="0.0%" sourceLinked="1"/>
        <c:majorTickMark val="out"/>
        <c:minorTickMark val="none"/>
        <c:tickLblPos val="nextTo"/>
        <c:crossAx val="13487385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'4a_Kadın_İl'!$AE$2:$AE$16</c:f>
              <c:strCache>
                <c:ptCount val="15"/>
                <c:pt idx="0">
                  <c:v>BATMAN    </c:v>
                </c:pt>
                <c:pt idx="1">
                  <c:v>NİĞDE     </c:v>
                </c:pt>
                <c:pt idx="2">
                  <c:v>SİİRT     </c:v>
                </c:pt>
                <c:pt idx="3">
                  <c:v>SIVAS     </c:v>
                </c:pt>
                <c:pt idx="4">
                  <c:v>YOZGAT    </c:v>
                </c:pt>
                <c:pt idx="5">
                  <c:v>MARDİN    </c:v>
                </c:pt>
                <c:pt idx="6">
                  <c:v>AMASYA    </c:v>
                </c:pt>
                <c:pt idx="7">
                  <c:v>URFA      </c:v>
                </c:pt>
                <c:pt idx="8">
                  <c:v>KARABÜK   </c:v>
                </c:pt>
                <c:pt idx="9">
                  <c:v>VAN       </c:v>
                </c:pt>
                <c:pt idx="10">
                  <c:v>BAYBURT   </c:v>
                </c:pt>
                <c:pt idx="11">
                  <c:v>BİNGÖL    </c:v>
                </c:pt>
                <c:pt idx="12">
                  <c:v>BİTLİS    </c:v>
                </c:pt>
                <c:pt idx="13">
                  <c:v>ARDAHAN   </c:v>
                </c:pt>
                <c:pt idx="14">
                  <c:v>HAKKARİ   </c:v>
                </c:pt>
              </c:strCache>
            </c:strRef>
          </c:cat>
          <c:val>
            <c:numRef>
              <c:f>'4a_Kadın_İl'!$AF$2:$AF$16</c:f>
              <c:numCache>
                <c:formatCode>0.0%</c:formatCode>
                <c:ptCount val="15"/>
                <c:pt idx="0">
                  <c:v>0.18682525160109789</c:v>
                </c:pt>
                <c:pt idx="1">
                  <c:v>0.20337620578778134</c:v>
                </c:pt>
                <c:pt idx="2">
                  <c:v>0.20800485142510614</c:v>
                </c:pt>
                <c:pt idx="3">
                  <c:v>0.22102625962698338</c:v>
                </c:pt>
                <c:pt idx="4">
                  <c:v>0.24674751929437708</c:v>
                </c:pt>
                <c:pt idx="5">
                  <c:v>0.25448185395714912</c:v>
                </c:pt>
                <c:pt idx="6">
                  <c:v>0.25679145830517636</c:v>
                </c:pt>
                <c:pt idx="7">
                  <c:v>0.27223788772109714</c:v>
                </c:pt>
                <c:pt idx="8">
                  <c:v>0.27372215784730269</c:v>
                </c:pt>
                <c:pt idx="9">
                  <c:v>0.28141337659996396</c:v>
                </c:pt>
                <c:pt idx="10">
                  <c:v>0.42954856361149113</c:v>
                </c:pt>
                <c:pt idx="11">
                  <c:v>0.45933957614588466</c:v>
                </c:pt>
                <c:pt idx="12">
                  <c:v>0.47994561522773621</c:v>
                </c:pt>
                <c:pt idx="13">
                  <c:v>0.62773722627737227</c:v>
                </c:pt>
                <c:pt idx="14">
                  <c:v>1.0887372013651877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03680"/>
        <c:axId val="134905216"/>
      </c:barChart>
      <c:catAx>
        <c:axId val="134903680"/>
        <c:scaling>
          <c:orientation val="minMax"/>
        </c:scaling>
        <c:delete val="0"/>
        <c:axPos val="l"/>
        <c:majorTickMark val="out"/>
        <c:minorTickMark val="none"/>
        <c:tickLblPos val="nextTo"/>
        <c:crossAx val="134905216"/>
        <c:crosses val="autoZero"/>
        <c:auto val="1"/>
        <c:lblAlgn val="ctr"/>
        <c:lblOffset val="100"/>
        <c:noMultiLvlLbl val="0"/>
      </c:catAx>
      <c:valAx>
        <c:axId val="134905216"/>
        <c:scaling>
          <c:orientation val="minMax"/>
          <c:min val="0"/>
        </c:scaling>
        <c:delete val="0"/>
        <c:axPos val="b"/>
        <c:numFmt formatCode="0.0%" sourceLinked="1"/>
        <c:majorTickMark val="out"/>
        <c:minorTickMark val="none"/>
        <c:tickLblPos val="nextTo"/>
        <c:crossAx val="134903680"/>
        <c:crosses val="autoZero"/>
        <c:crossBetween val="between"/>
        <c:majorUnit val="0.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KOBİ_İşyeri_İl!#REF!</c:f>
            </c:multiLvlStrRef>
          </c:cat>
          <c:val>
            <c:numRef>
              <c:f>KOBİ_İşyeri_İl!#REF!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95680"/>
        <c:axId val="135497216"/>
      </c:barChart>
      <c:catAx>
        <c:axId val="135495680"/>
        <c:scaling>
          <c:orientation val="minMax"/>
        </c:scaling>
        <c:delete val="0"/>
        <c:axPos val="l"/>
        <c:majorTickMark val="out"/>
        <c:minorTickMark val="none"/>
        <c:tickLblPos val="nextTo"/>
        <c:crossAx val="135497216"/>
        <c:crosses val="autoZero"/>
        <c:auto val="1"/>
        <c:lblAlgn val="ctr"/>
        <c:lblOffset val="100"/>
        <c:noMultiLvlLbl val="0"/>
      </c:catAx>
      <c:valAx>
        <c:axId val="1354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95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16710</xdr:colOff>
      <xdr:row>2</xdr:row>
      <xdr:rowOff>18715</xdr:rowOff>
    </xdr:from>
    <xdr:to>
      <xdr:col>21</xdr:col>
      <xdr:colOff>594895</xdr:colOff>
      <xdr:row>20</xdr:row>
      <xdr:rowOff>53474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628651</xdr:colOff>
      <xdr:row>1</xdr:row>
      <xdr:rowOff>9525</xdr:rowOff>
    </xdr:from>
    <xdr:to>
      <xdr:col>28</xdr:col>
      <xdr:colOff>622301</xdr:colOff>
      <xdr:row>28</xdr:row>
      <xdr:rowOff>50800</xdr:rowOff>
    </xdr:to>
    <xdr:graphicFrame macro="">
      <xdr:nvGraphicFramePr>
        <xdr:cNvPr id="3160" name="2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631825</xdr:colOff>
      <xdr:row>1</xdr:row>
      <xdr:rowOff>12700</xdr:rowOff>
    </xdr:from>
    <xdr:to>
      <xdr:col>19</xdr:col>
      <xdr:colOff>6350</xdr:colOff>
      <xdr:row>24</xdr:row>
      <xdr:rowOff>114299</xdr:rowOff>
    </xdr:to>
    <xdr:graphicFrame macro="">
      <xdr:nvGraphicFramePr>
        <xdr:cNvPr id="10" name="Grafi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1</xdr:row>
      <xdr:rowOff>0</xdr:rowOff>
    </xdr:from>
    <xdr:to>
      <xdr:col>19</xdr:col>
      <xdr:colOff>95250</xdr:colOff>
      <xdr:row>23</xdr:row>
      <xdr:rowOff>0</xdr:rowOff>
    </xdr:to>
    <xdr:graphicFrame macro="">
      <xdr:nvGraphicFramePr>
        <xdr:cNvPr id="4184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641347</xdr:colOff>
      <xdr:row>1</xdr:row>
      <xdr:rowOff>6352</xdr:rowOff>
    </xdr:from>
    <xdr:to>
      <xdr:col>21</xdr:col>
      <xdr:colOff>1717674</xdr:colOff>
      <xdr:row>14</xdr:row>
      <xdr:rowOff>152401</xdr:rowOff>
    </xdr:to>
    <xdr:graphicFrame macro="">
      <xdr:nvGraphicFramePr>
        <xdr:cNvPr id="5164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18</xdr:col>
      <xdr:colOff>431800</xdr:colOff>
      <xdr:row>27</xdr:row>
      <xdr:rowOff>63500</xdr:rowOff>
    </xdr:to>
    <xdr:graphicFrame macro="">
      <xdr:nvGraphicFramePr>
        <xdr:cNvPr id="7212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635000</xdr:colOff>
      <xdr:row>1</xdr:row>
      <xdr:rowOff>3175</xdr:rowOff>
    </xdr:from>
    <xdr:to>
      <xdr:col>18</xdr:col>
      <xdr:colOff>625475</xdr:colOff>
      <xdr:row>26</xdr:row>
      <xdr:rowOff>127000</xdr:rowOff>
    </xdr:to>
    <xdr:graphicFrame macro="">
      <xdr:nvGraphicFramePr>
        <xdr:cNvPr id="8236" name="2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0</xdr:row>
      <xdr:rowOff>581025</xdr:rowOff>
    </xdr:from>
    <xdr:to>
      <xdr:col>18</xdr:col>
      <xdr:colOff>76200</xdr:colOff>
      <xdr:row>27</xdr:row>
      <xdr:rowOff>161925</xdr:rowOff>
    </xdr:to>
    <xdr:graphicFrame macro="">
      <xdr:nvGraphicFramePr>
        <xdr:cNvPr id="9274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600075</xdr:rowOff>
    </xdr:from>
    <xdr:to>
      <xdr:col>18</xdr:col>
      <xdr:colOff>161925</xdr:colOff>
      <xdr:row>27</xdr:row>
      <xdr:rowOff>85725</xdr:rowOff>
    </xdr:to>
    <xdr:graphicFrame macro="">
      <xdr:nvGraphicFramePr>
        <xdr:cNvPr id="10298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625475</xdr:colOff>
      <xdr:row>1</xdr:row>
      <xdr:rowOff>3175</xdr:rowOff>
    </xdr:from>
    <xdr:to>
      <xdr:col>17</xdr:col>
      <xdr:colOff>606425</xdr:colOff>
      <xdr:row>29</xdr:row>
      <xdr:rowOff>3175</xdr:rowOff>
    </xdr:to>
    <xdr:graphicFrame macro="">
      <xdr:nvGraphicFramePr>
        <xdr:cNvPr id="11322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625472</xdr:colOff>
      <xdr:row>1</xdr:row>
      <xdr:rowOff>12702</xdr:rowOff>
    </xdr:from>
    <xdr:to>
      <xdr:col>20</xdr:col>
      <xdr:colOff>1603375</xdr:colOff>
      <xdr:row>14</xdr:row>
      <xdr:rowOff>158750</xdr:rowOff>
    </xdr:to>
    <xdr:graphicFrame macro="">
      <xdr:nvGraphicFramePr>
        <xdr:cNvPr id="12332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</xdr:row>
      <xdr:rowOff>9525</xdr:rowOff>
    </xdr:from>
    <xdr:to>
      <xdr:col>20</xdr:col>
      <xdr:colOff>19050</xdr:colOff>
      <xdr:row>26</xdr:row>
      <xdr:rowOff>38100</xdr:rowOff>
    </xdr:to>
    <xdr:graphicFrame macro="">
      <xdr:nvGraphicFramePr>
        <xdr:cNvPr id="13370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638175</xdr:colOff>
      <xdr:row>1</xdr:row>
      <xdr:rowOff>6350</xdr:rowOff>
    </xdr:from>
    <xdr:to>
      <xdr:col>19</xdr:col>
      <xdr:colOff>184150</xdr:colOff>
      <xdr:row>26</xdr:row>
      <xdr:rowOff>165100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596900</xdr:colOff>
      <xdr:row>1</xdr:row>
      <xdr:rowOff>12700</xdr:rowOff>
    </xdr:from>
    <xdr:to>
      <xdr:col>28</xdr:col>
      <xdr:colOff>142875</xdr:colOff>
      <xdr:row>26</xdr:row>
      <xdr:rowOff>171450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1</xdr:row>
      <xdr:rowOff>0</xdr:rowOff>
    </xdr:from>
    <xdr:to>
      <xdr:col>37</xdr:col>
      <xdr:colOff>187325</xdr:colOff>
      <xdr:row>26</xdr:row>
      <xdr:rowOff>158750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6350</xdr:rowOff>
    </xdr:from>
    <xdr:to>
      <xdr:col>8</xdr:col>
      <xdr:colOff>19050</xdr:colOff>
      <xdr:row>24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;a&#287;layan/TEPAV%20&#304;stihdam%20&#304;zleme%20B&#252;lteni/TEMMUZ-2015/&#304;stihdam_&#304;zleme_B&#252;lteni_07_2015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eksler"/>
      <sheetName val="4a_Sektör"/>
      <sheetName val="4a_İmalat_Sektör"/>
      <sheetName val="4a_İşyeri_Sektör"/>
      <sheetName val="4a_İl"/>
      <sheetName val="4b_Esnaf_İl"/>
      <sheetName val="4b_Tarım_İl"/>
      <sheetName val="4c_Kamu_İl "/>
      <sheetName val="4a_İşyeri_İl"/>
      <sheetName val="4a_Kadın_Sektör"/>
      <sheetName val="4a_Kadın_İmalat_Sektör"/>
      <sheetName val="4a_Kadın_İl"/>
      <sheetName val="İşsizlikSigortası_Başvuru"/>
      <sheetName val="İşsizlikSigortası_Ödeme"/>
      <sheetName val="Ortalama_Günlük_Kazanç_Sektör"/>
      <sheetName val="Ortalama_Günlük_Kazanç_İl"/>
    </sheetNames>
    <sheetDataSet>
      <sheetData sheetId="0"/>
      <sheetData sheetId="1"/>
      <sheetData sheetId="2"/>
      <sheetData sheetId="3"/>
      <sheetData sheetId="4">
        <row r="2">
          <cell r="E2">
            <v>291832</v>
          </cell>
        </row>
        <row r="3">
          <cell r="E3">
            <v>41411</v>
          </cell>
        </row>
        <row r="4">
          <cell r="E4">
            <v>91688</v>
          </cell>
        </row>
        <row r="5">
          <cell r="E5">
            <v>21080</v>
          </cell>
        </row>
        <row r="6">
          <cell r="E6">
            <v>41906</v>
          </cell>
        </row>
        <row r="7">
          <cell r="E7">
            <v>1181998</v>
          </cell>
        </row>
        <row r="8">
          <cell r="E8">
            <v>591939</v>
          </cell>
        </row>
        <row r="9">
          <cell r="E9">
            <v>23293</v>
          </cell>
        </row>
        <row r="10">
          <cell r="E10">
            <v>162157</v>
          </cell>
        </row>
        <row r="11">
          <cell r="E11">
            <v>169346</v>
          </cell>
        </row>
        <row r="12">
          <cell r="E12">
            <v>43231</v>
          </cell>
        </row>
        <row r="13">
          <cell r="E13">
            <v>22662</v>
          </cell>
        </row>
        <row r="14">
          <cell r="E14">
            <v>20180</v>
          </cell>
        </row>
        <row r="15">
          <cell r="E15">
            <v>59087</v>
          </cell>
        </row>
        <row r="16">
          <cell r="E16">
            <v>37295</v>
          </cell>
        </row>
        <row r="17">
          <cell r="E17">
            <v>645999</v>
          </cell>
        </row>
        <row r="18">
          <cell r="E18">
            <v>84161</v>
          </cell>
        </row>
        <row r="19">
          <cell r="E19">
            <v>23815</v>
          </cell>
        </row>
        <row r="20">
          <cell r="E20">
            <v>55514</v>
          </cell>
        </row>
        <row r="21">
          <cell r="E21">
            <v>188791</v>
          </cell>
        </row>
        <row r="22">
          <cell r="E22">
            <v>117251</v>
          </cell>
        </row>
        <row r="23">
          <cell r="E23">
            <v>62138</v>
          </cell>
        </row>
        <row r="24">
          <cell r="E24">
            <v>63584</v>
          </cell>
        </row>
        <row r="25">
          <cell r="E25">
            <v>26076</v>
          </cell>
        </row>
        <row r="26">
          <cell r="E26">
            <v>80480</v>
          </cell>
        </row>
        <row r="27">
          <cell r="E27">
            <v>168756</v>
          </cell>
        </row>
        <row r="28">
          <cell r="E28">
            <v>267225</v>
          </cell>
        </row>
        <row r="29">
          <cell r="E29">
            <v>50991</v>
          </cell>
        </row>
        <row r="30">
          <cell r="E30">
            <v>15899</v>
          </cell>
        </row>
        <row r="31">
          <cell r="E31">
            <v>12331</v>
          </cell>
        </row>
        <row r="32">
          <cell r="E32">
            <v>150160</v>
          </cell>
        </row>
        <row r="33">
          <cell r="E33">
            <v>64546</v>
          </cell>
        </row>
        <row r="34">
          <cell r="E34">
            <v>226570</v>
          </cell>
        </row>
        <row r="35">
          <cell r="E35">
            <v>4017275</v>
          </cell>
        </row>
        <row r="36">
          <cell r="E36">
            <v>864362</v>
          </cell>
        </row>
        <row r="37">
          <cell r="E37">
            <v>21631</v>
          </cell>
        </row>
        <row r="38">
          <cell r="E38">
            <v>48111</v>
          </cell>
        </row>
        <row r="39">
          <cell r="E39">
            <v>223968</v>
          </cell>
        </row>
        <row r="40">
          <cell r="E40">
            <v>65458</v>
          </cell>
        </row>
        <row r="41">
          <cell r="E41">
            <v>25911</v>
          </cell>
        </row>
        <row r="42">
          <cell r="E42">
            <v>464219</v>
          </cell>
        </row>
        <row r="43">
          <cell r="E43">
            <v>302771</v>
          </cell>
        </row>
        <row r="44">
          <cell r="E44">
            <v>83227</v>
          </cell>
        </row>
        <row r="45">
          <cell r="E45">
            <v>90866</v>
          </cell>
        </row>
        <row r="46">
          <cell r="E46">
            <v>227783</v>
          </cell>
        </row>
        <row r="47">
          <cell r="E47">
            <v>132690</v>
          </cell>
        </row>
        <row r="48">
          <cell r="E48">
            <v>56034</v>
          </cell>
        </row>
        <row r="49">
          <cell r="E49">
            <v>232816</v>
          </cell>
        </row>
        <row r="50">
          <cell r="E50">
            <v>19188</v>
          </cell>
        </row>
        <row r="51">
          <cell r="E51">
            <v>40842</v>
          </cell>
        </row>
        <row r="52">
          <cell r="E52">
            <v>39893</v>
          </cell>
        </row>
        <row r="53">
          <cell r="E53">
            <v>74280</v>
          </cell>
        </row>
        <row r="54">
          <cell r="E54">
            <v>48034</v>
          </cell>
        </row>
        <row r="55">
          <cell r="E55">
            <v>171872</v>
          </cell>
        </row>
        <row r="56">
          <cell r="E56">
            <v>154367</v>
          </cell>
        </row>
        <row r="57">
          <cell r="E57">
            <v>19800</v>
          </cell>
        </row>
        <row r="58">
          <cell r="E58">
            <v>23148</v>
          </cell>
        </row>
        <row r="59">
          <cell r="E59">
            <v>79945</v>
          </cell>
        </row>
        <row r="60">
          <cell r="E60">
            <v>245366</v>
          </cell>
        </row>
        <row r="61">
          <cell r="E61">
            <v>54199</v>
          </cell>
        </row>
        <row r="62">
          <cell r="E62">
            <v>119612</v>
          </cell>
        </row>
        <row r="63">
          <cell r="E63">
            <v>9329</v>
          </cell>
        </row>
        <row r="64">
          <cell r="E64">
            <v>109233</v>
          </cell>
        </row>
        <row r="65">
          <cell r="E65">
            <v>59553</v>
          </cell>
        </row>
        <row r="66">
          <cell r="E66">
            <v>63053</v>
          </cell>
        </row>
        <row r="67">
          <cell r="E67">
            <v>37832</v>
          </cell>
        </row>
        <row r="68">
          <cell r="E68">
            <v>81136</v>
          </cell>
        </row>
        <row r="69">
          <cell r="E69">
            <v>44651</v>
          </cell>
        </row>
        <row r="70">
          <cell r="E70">
            <v>7867</v>
          </cell>
        </row>
        <row r="71">
          <cell r="E71">
            <v>42146</v>
          </cell>
        </row>
        <row r="72">
          <cell r="E72">
            <v>35032</v>
          </cell>
        </row>
        <row r="73">
          <cell r="E73">
            <v>43498</v>
          </cell>
        </row>
        <row r="74">
          <cell r="E74">
            <v>26558</v>
          </cell>
        </row>
        <row r="75">
          <cell r="E75">
            <v>27927</v>
          </cell>
        </row>
        <row r="76">
          <cell r="E76">
            <v>8919</v>
          </cell>
        </row>
        <row r="77">
          <cell r="E77">
            <v>13419</v>
          </cell>
        </row>
        <row r="78">
          <cell r="E78">
            <v>51014</v>
          </cell>
        </row>
        <row r="79">
          <cell r="E79">
            <v>42086</v>
          </cell>
        </row>
        <row r="80">
          <cell r="E80">
            <v>12198</v>
          </cell>
        </row>
        <row r="81">
          <cell r="E81">
            <v>48617</v>
          </cell>
        </row>
        <row r="82">
          <cell r="E82">
            <v>76147</v>
          </cell>
        </row>
        <row r="83">
          <cell r="E83">
            <v>13891275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6"/>
  <sheetViews>
    <sheetView zoomScaleNormal="100" workbookViewId="0">
      <pane ySplit="1" topLeftCell="A2" activePane="bottomLeft" state="frozen"/>
      <selection pane="bottomLeft" activeCell="B86" sqref="B86"/>
    </sheetView>
  </sheetViews>
  <sheetFormatPr defaultColWidth="8.81640625" defaultRowHeight="14.5"/>
  <cols>
    <col min="1" max="1" width="9.1796875" style="9" customWidth="1"/>
    <col min="2" max="2" width="17.7265625" style="9" bestFit="1" customWidth="1"/>
    <col min="3" max="3" width="11.54296875" style="9" bestFit="1" customWidth="1"/>
    <col min="4" max="4" width="15.54296875" style="9" bestFit="1" customWidth="1"/>
    <col min="5" max="5" width="17.7265625" style="9" bestFit="1" customWidth="1"/>
    <col min="6" max="6" width="12.81640625" style="9" bestFit="1" customWidth="1"/>
    <col min="7" max="7" width="18" style="9" customWidth="1"/>
    <col min="8" max="8" width="14.54296875" style="9" bestFit="1" customWidth="1"/>
    <col min="9" max="9" width="11.453125" style="9" bestFit="1" customWidth="1"/>
    <col min="10" max="10" width="8.81640625" style="9"/>
    <col min="11" max="11" width="9.1796875" style="9" bestFit="1" customWidth="1"/>
    <col min="12" max="14" width="8.81640625" style="9"/>
    <col min="15" max="15" width="10.1796875" style="9" bestFit="1" customWidth="1"/>
    <col min="16" max="16384" width="8.81640625" style="9"/>
  </cols>
  <sheetData>
    <row r="1" spans="1:53">
      <c r="A1" s="37" t="s">
        <v>0</v>
      </c>
      <c r="B1" s="40" t="s">
        <v>256</v>
      </c>
      <c r="C1" s="40" t="s">
        <v>257</v>
      </c>
      <c r="D1" s="41" t="s">
        <v>262</v>
      </c>
      <c r="E1" s="41" t="s">
        <v>263</v>
      </c>
      <c r="F1" s="42" t="s">
        <v>260</v>
      </c>
      <c r="G1" s="42" t="s">
        <v>261</v>
      </c>
      <c r="H1" s="43" t="s">
        <v>259</v>
      </c>
      <c r="I1" s="43" t="s">
        <v>258</v>
      </c>
    </row>
    <row r="2" spans="1:53">
      <c r="A2" s="46">
        <v>39722</v>
      </c>
      <c r="B2" s="50">
        <v>9119936</v>
      </c>
      <c r="C2" s="48">
        <f>(B2/$B$2)*100</f>
        <v>100</v>
      </c>
      <c r="D2" s="50">
        <v>1910373</v>
      </c>
      <c r="E2" s="48">
        <f t="shared" ref="E2:E65" si="0">(D2/$D$2)*100</f>
        <v>100</v>
      </c>
      <c r="F2" s="50">
        <v>1137405</v>
      </c>
      <c r="G2" s="48">
        <f>(F2/$F$2)*100</f>
        <v>100</v>
      </c>
      <c r="H2" s="50">
        <v>2187772</v>
      </c>
      <c r="I2" s="49">
        <f>(H2/$H$2)*100</f>
        <v>100</v>
      </c>
      <c r="J2" s="10"/>
      <c r="K2" s="21"/>
      <c r="O2" s="20"/>
      <c r="P2" s="11"/>
    </row>
    <row r="3" spans="1:53">
      <c r="A3" s="46">
        <v>39753</v>
      </c>
      <c r="B3" s="50">
        <v>9022823</v>
      </c>
      <c r="C3" s="48">
        <f t="shared" ref="C3:C66" si="1">(B3/$B$2)*100</f>
        <v>98.935157001101757</v>
      </c>
      <c r="D3" s="50">
        <v>1911654</v>
      </c>
      <c r="E3" s="48">
        <f t="shared" si="0"/>
        <v>100.06705496779948</v>
      </c>
      <c r="F3" s="50">
        <v>1140518</v>
      </c>
      <c r="G3" s="48">
        <f t="shared" ref="G3:G66" si="2">(F3/$F$2)*100</f>
        <v>100.27369318756291</v>
      </c>
      <c r="H3" s="50">
        <v>2199425</v>
      </c>
      <c r="I3" s="49">
        <f t="shared" ref="I3:I66" si="3">(H3/$H$2)*100</f>
        <v>100.53264234115804</v>
      </c>
      <c r="J3" s="10"/>
      <c r="K3" s="21"/>
      <c r="O3" s="20"/>
      <c r="P3" s="11"/>
    </row>
    <row r="4" spans="1:53">
      <c r="A4" s="46">
        <v>39783</v>
      </c>
      <c r="B4" s="50">
        <v>8802989</v>
      </c>
      <c r="C4" s="48">
        <f t="shared" si="1"/>
        <v>96.524679559154805</v>
      </c>
      <c r="D4" s="50">
        <v>1897864</v>
      </c>
      <c r="E4" s="48">
        <f t="shared" si="0"/>
        <v>99.345206407335112</v>
      </c>
      <c r="F4" s="50">
        <v>1141467</v>
      </c>
      <c r="G4" s="48">
        <f t="shared" si="2"/>
        <v>100.35712872723437</v>
      </c>
      <c r="H4" s="50">
        <v>2205676</v>
      </c>
      <c r="I4" s="49">
        <f t="shared" si="3"/>
        <v>100.81836681336081</v>
      </c>
      <c r="J4" s="10"/>
      <c r="K4" s="21"/>
      <c r="O4" s="20"/>
      <c r="P4" s="11"/>
    </row>
    <row r="5" spans="1:53">
      <c r="A5" s="46">
        <v>39814</v>
      </c>
      <c r="B5" s="50">
        <v>8481011</v>
      </c>
      <c r="C5" s="48">
        <f t="shared" si="1"/>
        <v>92.994194257503565</v>
      </c>
      <c r="D5" s="50">
        <v>1912296</v>
      </c>
      <c r="E5" s="48">
        <f t="shared" si="0"/>
        <v>100.10066097039687</v>
      </c>
      <c r="F5" s="50">
        <v>1144082</v>
      </c>
      <c r="G5" s="48">
        <f t="shared" si="2"/>
        <v>100.58703803834166</v>
      </c>
      <c r="H5" s="50">
        <v>2208984</v>
      </c>
      <c r="I5" s="49">
        <f t="shared" si="3"/>
        <v>100.96957086935933</v>
      </c>
      <c r="J5" s="10"/>
      <c r="K5" s="21"/>
      <c r="O5" s="20"/>
      <c r="P5" s="11"/>
    </row>
    <row r="6" spans="1:53">
      <c r="A6" s="46">
        <v>39845</v>
      </c>
      <c r="B6" s="50">
        <v>8362290</v>
      </c>
      <c r="C6" s="48">
        <f t="shared" si="1"/>
        <v>91.692419771366815</v>
      </c>
      <c r="D6" s="50">
        <v>1918636</v>
      </c>
      <c r="E6" s="48">
        <f t="shared" si="0"/>
        <v>100.43253333249579</v>
      </c>
      <c r="F6" s="50">
        <v>1146634</v>
      </c>
      <c r="G6" s="48">
        <f t="shared" si="2"/>
        <v>100.81140842531904</v>
      </c>
      <c r="H6" s="50">
        <v>2213460</v>
      </c>
      <c r="I6" s="49">
        <f t="shared" si="3"/>
        <v>101.17416257269953</v>
      </c>
      <c r="J6" s="10"/>
      <c r="K6" s="21"/>
      <c r="O6" s="20"/>
      <c r="P6" s="11"/>
    </row>
    <row r="7" spans="1:53">
      <c r="A7" s="46">
        <v>39873</v>
      </c>
      <c r="B7" s="50">
        <v>8410234</v>
      </c>
      <c r="C7" s="48">
        <f t="shared" si="1"/>
        <v>92.218125214913798</v>
      </c>
      <c r="D7" s="50">
        <v>1916016</v>
      </c>
      <c r="E7" s="48">
        <f t="shared" si="0"/>
        <v>100.29538734058741</v>
      </c>
      <c r="F7" s="50">
        <v>1150295</v>
      </c>
      <c r="G7" s="48">
        <f t="shared" si="2"/>
        <v>101.13328146086926</v>
      </c>
      <c r="H7" s="50">
        <v>2279020</v>
      </c>
      <c r="I7" s="49">
        <f t="shared" si="3"/>
        <v>104.17081853136432</v>
      </c>
      <c r="J7" s="10"/>
      <c r="K7" s="21"/>
      <c r="O7" s="20"/>
      <c r="P7" s="11"/>
    </row>
    <row r="8" spans="1:53">
      <c r="A8" s="46">
        <v>39904</v>
      </c>
      <c r="B8" s="50">
        <v>8503053</v>
      </c>
      <c r="C8" s="48">
        <f t="shared" si="1"/>
        <v>93.235884550067013</v>
      </c>
      <c r="D8" s="50">
        <v>1931510</v>
      </c>
      <c r="E8" s="48">
        <f t="shared" si="0"/>
        <v>101.10643314159067</v>
      </c>
      <c r="F8" s="50">
        <v>1149546</v>
      </c>
      <c r="G8" s="48">
        <f t="shared" si="2"/>
        <v>101.06742980732457</v>
      </c>
      <c r="H8" s="50">
        <v>2271908</v>
      </c>
      <c r="I8" s="49">
        <f t="shared" si="3"/>
        <v>103.84573895268794</v>
      </c>
      <c r="J8" s="10"/>
      <c r="K8" s="21"/>
      <c r="O8" s="20"/>
      <c r="P8" s="11"/>
    </row>
    <row r="9" spans="1:53">
      <c r="A9" s="46">
        <v>39934</v>
      </c>
      <c r="B9" s="50">
        <v>8674726</v>
      </c>
      <c r="C9" s="48">
        <f t="shared" si="1"/>
        <v>95.118277145804527</v>
      </c>
      <c r="D9" s="50">
        <v>1945342</v>
      </c>
      <c r="E9" s="48">
        <f t="shared" si="0"/>
        <v>101.83048022558945</v>
      </c>
      <c r="F9" s="50">
        <v>1153672</v>
      </c>
      <c r="G9" s="48">
        <f t="shared" si="2"/>
        <v>101.4301853781195</v>
      </c>
      <c r="H9" s="50">
        <v>2270276</v>
      </c>
      <c r="I9" s="49">
        <f t="shared" si="3"/>
        <v>103.77114251393655</v>
      </c>
      <c r="J9" s="10"/>
      <c r="K9" s="21"/>
      <c r="O9" s="20"/>
      <c r="P9" s="11"/>
    </row>
    <row r="10" spans="1:53">
      <c r="A10" s="46">
        <v>39965</v>
      </c>
      <c r="B10" s="50">
        <v>8922743</v>
      </c>
      <c r="C10" s="48">
        <f t="shared" si="1"/>
        <v>97.837780879164058</v>
      </c>
      <c r="D10" s="50">
        <v>1894680</v>
      </c>
      <c r="E10" s="48">
        <f t="shared" si="0"/>
        <v>99.178537385107518</v>
      </c>
      <c r="F10" s="50">
        <v>1158562</v>
      </c>
      <c r="G10" s="48">
        <f t="shared" si="2"/>
        <v>101.86011139391861</v>
      </c>
      <c r="H10" s="50">
        <v>2271485</v>
      </c>
      <c r="I10" s="49">
        <f t="shared" si="3"/>
        <v>103.82640421396745</v>
      </c>
      <c r="J10" s="10"/>
      <c r="K10" s="21"/>
      <c r="O10" s="20"/>
      <c r="P10" s="11"/>
    </row>
    <row r="11" spans="1:53">
      <c r="A11" s="46">
        <v>39995</v>
      </c>
      <c r="B11" s="50">
        <v>9013349</v>
      </c>
      <c r="C11" s="48">
        <f t="shared" si="1"/>
        <v>98.831274693155748</v>
      </c>
      <c r="D11" s="50">
        <v>1830370</v>
      </c>
      <c r="E11" s="48">
        <f t="shared" si="0"/>
        <v>95.812179087539448</v>
      </c>
      <c r="F11" s="50">
        <v>1049015</v>
      </c>
      <c r="G11" s="48">
        <f t="shared" si="2"/>
        <v>92.228801526281316</v>
      </c>
      <c r="H11" s="50">
        <v>2260614</v>
      </c>
      <c r="I11" s="49">
        <f t="shared" si="3"/>
        <v>103.32950599971112</v>
      </c>
      <c r="J11" s="10"/>
      <c r="K11" s="21"/>
      <c r="O11" s="20"/>
      <c r="P11" s="1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>
      <c r="A12" s="46">
        <v>40026</v>
      </c>
      <c r="B12" s="50">
        <v>8977653</v>
      </c>
      <c r="C12" s="48">
        <f t="shared" si="1"/>
        <v>98.439868437673255</v>
      </c>
      <c r="D12" s="50">
        <v>1786003</v>
      </c>
      <c r="E12" s="48">
        <f t="shared" si="0"/>
        <v>93.489753048226703</v>
      </c>
      <c r="F12" s="50">
        <v>1053385</v>
      </c>
      <c r="G12" s="48">
        <f t="shared" si="2"/>
        <v>92.613009438150883</v>
      </c>
      <c r="H12" s="50">
        <v>2248048</v>
      </c>
      <c r="I12" s="49">
        <f t="shared" si="3"/>
        <v>102.75513170476631</v>
      </c>
      <c r="J12" s="10"/>
      <c r="K12" s="21"/>
      <c r="O12" s="20"/>
      <c r="P12" s="1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>
      <c r="A13" s="46">
        <v>40057</v>
      </c>
      <c r="B13" s="50">
        <v>8950211</v>
      </c>
      <c r="C13" s="48">
        <f t="shared" si="1"/>
        <v>98.138967203278611</v>
      </c>
      <c r="D13" s="50">
        <v>1820914</v>
      </c>
      <c r="E13" s="48">
        <f t="shared" si="0"/>
        <v>95.317197217506731</v>
      </c>
      <c r="F13" s="50">
        <v>1059182</v>
      </c>
      <c r="G13" s="48">
        <f t="shared" si="2"/>
        <v>93.122678377534825</v>
      </c>
      <c r="H13" s="50">
        <v>2262750</v>
      </c>
      <c r="I13" s="49">
        <f t="shared" si="3"/>
        <v>103.42713957395927</v>
      </c>
      <c r="J13" s="10"/>
      <c r="K13" s="21"/>
      <c r="O13" s="20"/>
      <c r="P13" s="1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>
      <c r="A14" s="46">
        <v>40087</v>
      </c>
      <c r="B14" s="50">
        <v>9046769</v>
      </c>
      <c r="C14" s="48">
        <f t="shared" si="1"/>
        <v>99.197724633155318</v>
      </c>
      <c r="D14" s="50">
        <v>1831341</v>
      </c>
      <c r="E14" s="48">
        <f t="shared" si="0"/>
        <v>95.863006857823052</v>
      </c>
      <c r="F14" s="50">
        <v>1061647</v>
      </c>
      <c r="G14" s="48">
        <f t="shared" si="2"/>
        <v>93.339399774047067</v>
      </c>
      <c r="H14" s="50">
        <v>2279402</v>
      </c>
      <c r="I14" s="49">
        <f t="shared" si="3"/>
        <v>104.1882792173956</v>
      </c>
      <c r="J14" s="10"/>
      <c r="K14" s="21"/>
      <c r="O14" s="20"/>
      <c r="P14" s="11"/>
    </row>
    <row r="15" spans="1:53">
      <c r="A15" s="46">
        <v>40118</v>
      </c>
      <c r="B15" s="50">
        <v>8975981</v>
      </c>
      <c r="C15" s="48">
        <f t="shared" si="1"/>
        <v>98.42153497568404</v>
      </c>
      <c r="D15" s="50">
        <v>1833978</v>
      </c>
      <c r="E15" s="48">
        <f t="shared" si="0"/>
        <v>96.001042728304881</v>
      </c>
      <c r="F15" s="50">
        <v>1066653</v>
      </c>
      <c r="G15" s="48">
        <f t="shared" si="2"/>
        <v>93.779524443799701</v>
      </c>
      <c r="H15" s="50">
        <v>2266276</v>
      </c>
      <c r="I15" s="49">
        <f t="shared" si="3"/>
        <v>103.58830810523216</v>
      </c>
      <c r="J15" s="10"/>
      <c r="K15" s="21"/>
      <c r="O15" s="20"/>
      <c r="P15" s="11"/>
    </row>
    <row r="16" spans="1:53">
      <c r="A16" s="46">
        <v>40148</v>
      </c>
      <c r="B16" s="50">
        <v>9030202</v>
      </c>
      <c r="C16" s="48">
        <f t="shared" si="1"/>
        <v>99.016067656615135</v>
      </c>
      <c r="D16" s="50">
        <v>1832133</v>
      </c>
      <c r="E16" s="48">
        <f t="shared" si="0"/>
        <v>95.904464730186206</v>
      </c>
      <c r="F16" s="50">
        <v>1016692</v>
      </c>
      <c r="G16" s="48">
        <f t="shared" si="2"/>
        <v>89.386981769906058</v>
      </c>
      <c r="H16" s="50">
        <v>2241418</v>
      </c>
      <c r="I16" s="49">
        <f t="shared" si="3"/>
        <v>102.4520836723388</v>
      </c>
      <c r="J16" s="10"/>
      <c r="K16" s="21"/>
      <c r="O16" s="20"/>
      <c r="P16" s="11"/>
    </row>
    <row r="17" spans="1:16">
      <c r="A17" s="46">
        <v>40179</v>
      </c>
      <c r="B17" s="50">
        <v>8874966</v>
      </c>
      <c r="C17" s="48">
        <f t="shared" si="1"/>
        <v>97.31390658881817</v>
      </c>
      <c r="D17" s="50">
        <v>1829450</v>
      </c>
      <c r="E17" s="48">
        <f t="shared" si="0"/>
        <v>95.76402095297621</v>
      </c>
      <c r="F17" s="50">
        <v>1023665</v>
      </c>
      <c r="G17" s="48">
        <f t="shared" si="2"/>
        <v>90.000043959715313</v>
      </c>
      <c r="H17" s="50">
        <v>2224741</v>
      </c>
      <c r="I17" s="49">
        <f t="shared" si="3"/>
        <v>101.68980131384806</v>
      </c>
      <c r="J17" s="10"/>
      <c r="K17" s="21"/>
      <c r="O17" s="20"/>
      <c r="P17" s="11"/>
    </row>
    <row r="18" spans="1:16">
      <c r="A18" s="46">
        <v>40210</v>
      </c>
      <c r="B18" s="50">
        <v>8900113</v>
      </c>
      <c r="C18" s="48">
        <f t="shared" si="1"/>
        <v>97.589643172934544</v>
      </c>
      <c r="D18" s="50">
        <v>1836308</v>
      </c>
      <c r="E18" s="48">
        <f t="shared" si="0"/>
        <v>96.123008438666176</v>
      </c>
      <c r="F18" s="50">
        <v>1036251</v>
      </c>
      <c r="G18" s="48">
        <f t="shared" si="2"/>
        <v>91.106597913671919</v>
      </c>
      <c r="H18" s="50">
        <v>2232394</v>
      </c>
      <c r="I18" s="49">
        <f t="shared" si="3"/>
        <v>102.03960924630171</v>
      </c>
      <c r="J18" s="10"/>
      <c r="K18" s="21"/>
      <c r="O18" s="20"/>
      <c r="P18" s="11"/>
    </row>
    <row r="19" spans="1:16">
      <c r="A19" s="46">
        <v>40238</v>
      </c>
      <c r="B19" s="50">
        <v>9136036</v>
      </c>
      <c r="C19" s="48">
        <f t="shared" si="1"/>
        <v>100.17653632657071</v>
      </c>
      <c r="D19" s="50">
        <v>1836519</v>
      </c>
      <c r="E19" s="48">
        <f t="shared" si="0"/>
        <v>96.134053402136658</v>
      </c>
      <c r="F19" s="50">
        <v>1044023</v>
      </c>
      <c r="G19" s="48">
        <f t="shared" si="2"/>
        <v>91.789907728557552</v>
      </c>
      <c r="H19" s="50">
        <v>2233661</v>
      </c>
      <c r="I19" s="49">
        <f t="shared" si="3"/>
        <v>102.09752204525884</v>
      </c>
      <c r="J19" s="10"/>
      <c r="K19" s="21"/>
      <c r="O19" s="20"/>
      <c r="P19" s="11"/>
    </row>
    <row r="20" spans="1:16">
      <c r="A20" s="46">
        <v>40269</v>
      </c>
      <c r="B20" s="50">
        <v>9361665</v>
      </c>
      <c r="C20" s="48">
        <f t="shared" si="1"/>
        <v>102.65055588109391</v>
      </c>
      <c r="D20" s="50">
        <v>1840882</v>
      </c>
      <c r="E20" s="48">
        <f t="shared" si="0"/>
        <v>96.362438120723027</v>
      </c>
      <c r="F20" s="50">
        <v>1049270</v>
      </c>
      <c r="G20" s="48">
        <f t="shared" si="2"/>
        <v>92.251220981092928</v>
      </c>
      <c r="H20" s="50">
        <v>2228659</v>
      </c>
      <c r="I20" s="49">
        <f t="shared" si="3"/>
        <v>101.86888761717401</v>
      </c>
      <c r="J20" s="10"/>
      <c r="K20" s="21"/>
      <c r="O20" s="20"/>
      <c r="P20" s="11"/>
    </row>
    <row r="21" spans="1:16">
      <c r="A21" s="46">
        <v>40299</v>
      </c>
      <c r="B21" s="50">
        <v>9604589</v>
      </c>
      <c r="C21" s="48">
        <f t="shared" si="1"/>
        <v>105.31421492431525</v>
      </c>
      <c r="D21" s="50">
        <v>1850444</v>
      </c>
      <c r="E21" s="48">
        <f t="shared" si="0"/>
        <v>96.862968645390197</v>
      </c>
      <c r="F21" s="50">
        <v>1047511</v>
      </c>
      <c r="G21" s="48">
        <f t="shared" si="2"/>
        <v>92.096570702608133</v>
      </c>
      <c r="H21" s="50">
        <v>2220134</v>
      </c>
      <c r="I21" s="49">
        <f t="shared" si="3"/>
        <v>101.47922178362279</v>
      </c>
      <c r="J21" s="10"/>
      <c r="K21" s="21"/>
      <c r="O21" s="20"/>
      <c r="P21" s="11"/>
    </row>
    <row r="22" spans="1:16">
      <c r="A22" s="46">
        <v>40330</v>
      </c>
      <c r="B22" s="50">
        <v>9743072</v>
      </c>
      <c r="C22" s="48">
        <f t="shared" si="1"/>
        <v>106.83267952757562</v>
      </c>
      <c r="D22" s="50">
        <v>1849129</v>
      </c>
      <c r="E22" s="48">
        <f t="shared" si="0"/>
        <v>96.794133920443798</v>
      </c>
      <c r="F22" s="50">
        <v>1054916</v>
      </c>
      <c r="G22" s="48">
        <f t="shared" si="2"/>
        <v>92.747614086451179</v>
      </c>
      <c r="H22" s="50">
        <v>2250200</v>
      </c>
      <c r="I22" s="49">
        <f t="shared" si="3"/>
        <v>102.85349661664927</v>
      </c>
      <c r="J22" s="10"/>
      <c r="K22" s="21"/>
      <c r="O22" s="20"/>
      <c r="P22" s="11"/>
    </row>
    <row r="23" spans="1:16">
      <c r="A23" s="46">
        <v>40360</v>
      </c>
      <c r="B23" s="50">
        <v>9976855</v>
      </c>
      <c r="C23" s="48">
        <f t="shared" si="1"/>
        <v>109.39610760426388</v>
      </c>
      <c r="D23" s="50">
        <v>1859828.0926363636</v>
      </c>
      <c r="E23" s="48">
        <f t="shared" si="0"/>
        <v>97.354186467059762</v>
      </c>
      <c r="F23" s="50">
        <v>1068099</v>
      </c>
      <c r="G23" s="48">
        <f t="shared" si="2"/>
        <v>93.906655940496137</v>
      </c>
      <c r="H23" s="50">
        <v>2238882</v>
      </c>
      <c r="I23" s="49">
        <f t="shared" si="3"/>
        <v>102.33616665722023</v>
      </c>
      <c r="J23" s="10"/>
      <c r="K23" s="21"/>
      <c r="O23" s="20"/>
      <c r="P23" s="11"/>
    </row>
    <row r="24" spans="1:16">
      <c r="A24" s="46">
        <v>40391</v>
      </c>
      <c r="B24" s="50">
        <v>9937919</v>
      </c>
      <c r="C24" s="48">
        <f t="shared" si="1"/>
        <v>108.96917478368269</v>
      </c>
      <c r="D24" s="50">
        <v>1861234</v>
      </c>
      <c r="E24" s="48">
        <f t="shared" si="0"/>
        <v>97.427779810539619</v>
      </c>
      <c r="F24" s="50">
        <v>1075781</v>
      </c>
      <c r="G24" s="48">
        <f t="shared" si="2"/>
        <v>94.582053006624733</v>
      </c>
      <c r="H24" s="50">
        <v>2244534</v>
      </c>
      <c r="I24" s="49">
        <f t="shared" si="3"/>
        <v>102.59451167671952</v>
      </c>
      <c r="J24" s="10"/>
      <c r="K24" s="21"/>
      <c r="O24" s="20"/>
      <c r="P24" s="11"/>
    </row>
    <row r="25" spans="1:16">
      <c r="A25" s="46">
        <v>40422</v>
      </c>
      <c r="B25" s="50">
        <v>9959685</v>
      </c>
      <c r="C25" s="48">
        <f t="shared" si="1"/>
        <v>109.20783873921923</v>
      </c>
      <c r="D25" s="50">
        <v>1817693.7794000001</v>
      </c>
      <c r="E25" s="48">
        <f t="shared" si="0"/>
        <v>95.14863219905223</v>
      </c>
      <c r="F25" s="50">
        <v>1083929</v>
      </c>
      <c r="G25" s="48">
        <f t="shared" si="2"/>
        <v>95.298420527428661</v>
      </c>
      <c r="H25" s="50">
        <v>2246537</v>
      </c>
      <c r="I25" s="49">
        <f t="shared" si="3"/>
        <v>102.68606600687824</v>
      </c>
      <c r="J25" s="10"/>
      <c r="K25" s="21"/>
      <c r="O25" s="20"/>
      <c r="P25" s="11"/>
    </row>
    <row r="26" spans="1:16">
      <c r="A26" s="46">
        <v>40452</v>
      </c>
      <c r="B26" s="50">
        <v>9992591</v>
      </c>
      <c r="C26" s="48">
        <f t="shared" si="1"/>
        <v>109.56865267475561</v>
      </c>
      <c r="D26" s="50">
        <v>1824281.3330515001</v>
      </c>
      <c r="E26" s="48">
        <f t="shared" si="0"/>
        <v>95.493462954695246</v>
      </c>
      <c r="F26" s="50">
        <v>1089543</v>
      </c>
      <c r="G26" s="48">
        <f t="shared" si="2"/>
        <v>95.792000211006638</v>
      </c>
      <c r="H26" s="50">
        <v>2263441</v>
      </c>
      <c r="I26" s="49">
        <f t="shared" si="3"/>
        <v>103.45872421806294</v>
      </c>
      <c r="J26" s="10"/>
      <c r="K26" s="21"/>
      <c r="O26" s="20"/>
      <c r="P26" s="11"/>
    </row>
    <row r="27" spans="1:16">
      <c r="A27" s="46">
        <v>40483</v>
      </c>
      <c r="B27" s="50">
        <v>9914876</v>
      </c>
      <c r="C27" s="48">
        <f t="shared" si="1"/>
        <v>108.71650853690203</v>
      </c>
      <c r="D27" s="50">
        <v>1832451.5024645755</v>
      </c>
      <c r="E27" s="48">
        <f t="shared" si="0"/>
        <v>95.921136995998964</v>
      </c>
      <c r="F27" s="50">
        <v>1095643</v>
      </c>
      <c r="G27" s="48">
        <f t="shared" si="2"/>
        <v>96.328308737872618</v>
      </c>
      <c r="H27" s="50">
        <v>2260299</v>
      </c>
      <c r="I27" s="49">
        <f t="shared" si="3"/>
        <v>103.31510779002566</v>
      </c>
      <c r="J27" s="10"/>
      <c r="K27" s="21"/>
      <c r="O27" s="20"/>
      <c r="P27" s="11"/>
    </row>
    <row r="28" spans="1:16">
      <c r="A28" s="46">
        <v>40513</v>
      </c>
      <c r="B28" s="50">
        <v>10030810</v>
      </c>
      <c r="C28" s="48">
        <f t="shared" si="1"/>
        <v>109.98772359806033</v>
      </c>
      <c r="D28" s="50">
        <v>1862191.7550279992</v>
      </c>
      <c r="E28" s="48">
        <f t="shared" si="0"/>
        <v>97.477914262188548</v>
      </c>
      <c r="F28" s="50">
        <v>1101131</v>
      </c>
      <c r="G28" s="48">
        <f t="shared" si="2"/>
        <v>96.810810573190736</v>
      </c>
      <c r="H28" s="50">
        <v>2282511</v>
      </c>
      <c r="I28" s="49">
        <f t="shared" si="3"/>
        <v>104.33038726156107</v>
      </c>
      <c r="J28" s="10"/>
      <c r="K28" s="21"/>
      <c r="O28" s="20"/>
      <c r="P28" s="11"/>
    </row>
    <row r="29" spans="1:16">
      <c r="A29" s="46">
        <v>40544</v>
      </c>
      <c r="B29" s="50">
        <v>9960858</v>
      </c>
      <c r="C29" s="48">
        <f t="shared" si="1"/>
        <v>109.22070067158367</v>
      </c>
      <c r="D29" s="50">
        <v>1876534.0000000005</v>
      </c>
      <c r="E29" s="48">
        <f t="shared" si="0"/>
        <v>98.228670526645871</v>
      </c>
      <c r="F29" s="50">
        <v>1115031</v>
      </c>
      <c r="G29" s="48">
        <f t="shared" si="2"/>
        <v>98.032890659000088</v>
      </c>
      <c r="H29" s="50">
        <v>2287486</v>
      </c>
      <c r="I29" s="49">
        <f t="shared" si="3"/>
        <v>104.55778755738716</v>
      </c>
      <c r="J29" s="10"/>
      <c r="K29" s="21"/>
      <c r="O29" s="20"/>
      <c r="P29" s="11"/>
    </row>
    <row r="30" spans="1:16">
      <c r="A30" s="46">
        <v>40575</v>
      </c>
      <c r="B30" s="50">
        <v>9970036</v>
      </c>
      <c r="C30" s="48">
        <f t="shared" si="1"/>
        <v>109.32133734271821</v>
      </c>
      <c r="D30" s="50">
        <v>1883401.7738148256</v>
      </c>
      <c r="E30" s="48">
        <f t="shared" si="0"/>
        <v>98.588169630476642</v>
      </c>
      <c r="F30" s="50">
        <v>1144364</v>
      </c>
      <c r="G30" s="48">
        <f t="shared" si="2"/>
        <v>100.61183131778037</v>
      </c>
      <c r="H30" s="50">
        <v>2301439</v>
      </c>
      <c r="I30" s="49">
        <f t="shared" si="3"/>
        <v>105.19555968355021</v>
      </c>
      <c r="J30" s="10"/>
      <c r="K30" s="21"/>
      <c r="O30" s="20"/>
      <c r="P30" s="11"/>
    </row>
    <row r="31" spans="1:16">
      <c r="A31" s="46">
        <v>40603</v>
      </c>
      <c r="B31" s="50">
        <v>10252034</v>
      </c>
      <c r="C31" s="48">
        <f t="shared" si="1"/>
        <v>112.41344237503421</v>
      </c>
      <c r="D31" s="50">
        <v>1901118.7959576449</v>
      </c>
      <c r="E31" s="48">
        <f t="shared" si="0"/>
        <v>99.515581300491846</v>
      </c>
      <c r="F31" s="50">
        <v>1157888</v>
      </c>
      <c r="G31" s="48">
        <f t="shared" si="2"/>
        <v>101.80085369767144</v>
      </c>
      <c r="H31" s="50">
        <v>2306478</v>
      </c>
      <c r="I31" s="49">
        <f t="shared" si="3"/>
        <v>105.42588532991554</v>
      </c>
      <c r="J31" s="10"/>
      <c r="K31" s="21"/>
      <c r="O31" s="20"/>
      <c r="P31" s="11"/>
    </row>
    <row r="32" spans="1:16">
      <c r="A32" s="46">
        <v>40634</v>
      </c>
      <c r="B32" s="50">
        <v>10511792</v>
      </c>
      <c r="C32" s="48">
        <f t="shared" si="1"/>
        <v>115.26168604691962</v>
      </c>
      <c r="D32" s="50">
        <v>1906281.7196028521</v>
      </c>
      <c r="E32" s="48">
        <f t="shared" si="0"/>
        <v>99.785838660976268</v>
      </c>
      <c r="F32" s="50">
        <v>1195761</v>
      </c>
      <c r="G32" s="48">
        <f t="shared" si="2"/>
        <v>105.13062629406411</v>
      </c>
      <c r="H32" s="50">
        <v>2305863</v>
      </c>
      <c r="I32" s="49">
        <f t="shared" si="3"/>
        <v>105.39777453957726</v>
      </c>
      <c r="J32" s="10"/>
      <c r="K32" s="21"/>
      <c r="O32" s="20"/>
      <c r="P32" s="11"/>
    </row>
    <row r="33" spans="1:16">
      <c r="A33" s="46">
        <v>40664</v>
      </c>
      <c r="B33" s="50">
        <v>10771209</v>
      </c>
      <c r="C33" s="48">
        <f t="shared" si="1"/>
        <v>118.10619065747829</v>
      </c>
      <c r="D33" s="50">
        <v>1885039.9718485156</v>
      </c>
      <c r="E33" s="48">
        <f t="shared" si="0"/>
        <v>98.673922414550219</v>
      </c>
      <c r="F33" s="50">
        <v>1218210</v>
      </c>
      <c r="G33" s="48">
        <f t="shared" si="2"/>
        <v>107.10432959236155</v>
      </c>
      <c r="H33" s="50">
        <v>2312096</v>
      </c>
      <c r="I33" s="49">
        <f t="shared" si="3"/>
        <v>105.68267625694085</v>
      </c>
      <c r="J33" s="10"/>
      <c r="K33" s="21"/>
      <c r="O33" s="20"/>
      <c r="P33" s="11"/>
    </row>
    <row r="34" spans="1:16">
      <c r="A34" s="46">
        <v>40695</v>
      </c>
      <c r="B34" s="50">
        <v>11045909</v>
      </c>
      <c r="C34" s="48">
        <f t="shared" si="1"/>
        <v>121.1182731984084</v>
      </c>
      <c r="D34" s="50">
        <v>1889623.9999999995</v>
      </c>
      <c r="E34" s="48">
        <f t="shared" si="0"/>
        <v>98.913877028203373</v>
      </c>
      <c r="F34" s="50">
        <v>1199684</v>
      </c>
      <c r="G34" s="48">
        <f t="shared" si="2"/>
        <v>105.47553422044038</v>
      </c>
      <c r="H34" s="50">
        <v>2370551</v>
      </c>
      <c r="I34" s="49">
        <f t="shared" si="3"/>
        <v>108.3545725971445</v>
      </c>
      <c r="J34" s="10"/>
      <c r="K34" s="21"/>
      <c r="O34" s="20"/>
      <c r="P34" s="11"/>
    </row>
    <row r="35" spans="1:16">
      <c r="A35" s="46">
        <v>40725</v>
      </c>
      <c r="B35" s="50">
        <v>11112453</v>
      </c>
      <c r="C35" s="48">
        <f t="shared" si="1"/>
        <v>121.84792744159607</v>
      </c>
      <c r="D35" s="50">
        <v>1868398.0000000002</v>
      </c>
      <c r="E35" s="48">
        <f t="shared" si="0"/>
        <v>97.802785110551724</v>
      </c>
      <c r="F35" s="50">
        <v>1184844</v>
      </c>
      <c r="G35" s="48">
        <f t="shared" si="2"/>
        <v>104.1708098698353</v>
      </c>
      <c r="H35" s="50">
        <v>2376533</v>
      </c>
      <c r="I35" s="49">
        <f t="shared" si="3"/>
        <v>108.62800145536188</v>
      </c>
      <c r="J35" s="10"/>
      <c r="K35" s="21"/>
      <c r="O35" s="20"/>
      <c r="P35" s="11"/>
    </row>
    <row r="36" spans="1:16">
      <c r="A36" s="46">
        <v>40756</v>
      </c>
      <c r="B36" s="50">
        <v>10886860</v>
      </c>
      <c r="C36" s="48">
        <f t="shared" si="1"/>
        <v>119.37430262668509</v>
      </c>
      <c r="D36" s="50">
        <v>1876833</v>
      </c>
      <c r="E36" s="48">
        <f t="shared" si="0"/>
        <v>98.244321920378894</v>
      </c>
      <c r="F36" s="50">
        <v>1166692</v>
      </c>
      <c r="G36" s="48">
        <f t="shared" si="2"/>
        <v>102.57489636497115</v>
      </c>
      <c r="H36" s="50">
        <v>2509484</v>
      </c>
      <c r="I36" s="49">
        <f t="shared" si="3"/>
        <v>114.70500582327591</v>
      </c>
      <c r="J36" s="10"/>
      <c r="K36" s="21"/>
      <c r="O36" s="20"/>
      <c r="P36" s="11"/>
    </row>
    <row r="37" spans="1:16">
      <c r="A37" s="46">
        <v>40787</v>
      </c>
      <c r="B37" s="50">
        <v>11061597</v>
      </c>
      <c r="C37" s="48">
        <f t="shared" si="1"/>
        <v>121.29029194941718</v>
      </c>
      <c r="D37" s="50">
        <v>1864766</v>
      </c>
      <c r="E37" s="48">
        <f t="shared" si="0"/>
        <v>97.612665170623742</v>
      </c>
      <c r="F37" s="50">
        <v>1155959</v>
      </c>
      <c r="G37" s="48">
        <f t="shared" si="2"/>
        <v>101.63125711597891</v>
      </c>
      <c r="H37" s="50">
        <v>2537648</v>
      </c>
      <c r="I37" s="49">
        <f t="shared" si="3"/>
        <v>115.99234289496346</v>
      </c>
      <c r="J37" s="10"/>
      <c r="K37" s="21"/>
      <c r="O37" s="20"/>
      <c r="P37" s="11"/>
    </row>
    <row r="38" spans="1:16">
      <c r="A38" s="46">
        <v>40817</v>
      </c>
      <c r="B38" s="50">
        <v>11078121</v>
      </c>
      <c r="C38" s="48">
        <f t="shared" si="1"/>
        <v>121.47147743142057</v>
      </c>
      <c r="D38" s="50">
        <v>1869097</v>
      </c>
      <c r="E38" s="48">
        <f t="shared" si="0"/>
        <v>97.839374823660094</v>
      </c>
      <c r="F38" s="50">
        <v>1154076</v>
      </c>
      <c r="G38" s="48">
        <f t="shared" si="2"/>
        <v>101.46570482809554</v>
      </c>
      <c r="H38" s="50">
        <v>2579366</v>
      </c>
      <c r="I38" s="49">
        <f t="shared" si="3"/>
        <v>117.8992143605458</v>
      </c>
      <c r="J38" s="10"/>
      <c r="K38" s="21"/>
      <c r="O38" s="20"/>
      <c r="P38" s="11"/>
    </row>
    <row r="39" spans="1:16">
      <c r="A39" s="46">
        <v>40848</v>
      </c>
      <c r="B39" s="50">
        <v>10984191</v>
      </c>
      <c r="C39" s="48">
        <f t="shared" si="1"/>
        <v>120.44153599323504</v>
      </c>
      <c r="D39" s="50">
        <v>1878909</v>
      </c>
      <c r="E39" s="48">
        <f t="shared" si="0"/>
        <v>98.352991797936838</v>
      </c>
      <c r="F39" s="50">
        <v>1142647</v>
      </c>
      <c r="G39" s="48">
        <f t="shared" si="2"/>
        <v>100.46087365538222</v>
      </c>
      <c r="H39" s="50">
        <v>2543634</v>
      </c>
      <c r="I39" s="49">
        <f t="shared" si="3"/>
        <v>116.26595458758958</v>
      </c>
      <c r="J39" s="10"/>
      <c r="K39" s="21"/>
      <c r="O39" s="11"/>
    </row>
    <row r="40" spans="1:16">
      <c r="A40" s="46">
        <v>40878</v>
      </c>
      <c r="B40" s="50">
        <v>11030939</v>
      </c>
      <c r="C40" s="48">
        <f t="shared" si="1"/>
        <v>120.95412730966532</v>
      </c>
      <c r="D40" s="50">
        <v>1880740</v>
      </c>
      <c r="E40" s="48">
        <f t="shared" si="0"/>
        <v>98.448836954877393</v>
      </c>
      <c r="F40" s="50">
        <v>1121777</v>
      </c>
      <c r="G40" s="48">
        <f t="shared" si="2"/>
        <v>98.625995138055487</v>
      </c>
      <c r="H40" s="50">
        <v>2554200</v>
      </c>
      <c r="I40" s="49">
        <f t="shared" si="3"/>
        <v>116.74891167818218</v>
      </c>
      <c r="J40" s="10"/>
      <c r="K40" s="21"/>
      <c r="O40" s="11"/>
    </row>
    <row r="41" spans="1:16">
      <c r="A41" s="46">
        <v>40909</v>
      </c>
      <c r="B41" s="50">
        <v>10957242</v>
      </c>
      <c r="C41" s="48">
        <f t="shared" si="1"/>
        <v>120.14604049852981</v>
      </c>
      <c r="D41" s="50">
        <v>1900471</v>
      </c>
      <c r="E41" s="48">
        <f t="shared" si="0"/>
        <v>99.481671903863798</v>
      </c>
      <c r="F41" s="50">
        <v>1139504</v>
      </c>
      <c r="G41" s="48">
        <f t="shared" si="2"/>
        <v>100.18454288490028</v>
      </c>
      <c r="H41" s="50">
        <v>2563237</v>
      </c>
      <c r="I41" s="49">
        <f t="shared" si="3"/>
        <v>117.16198031604756</v>
      </c>
      <c r="J41" s="10"/>
      <c r="K41" s="21"/>
    </row>
    <row r="42" spans="1:16">
      <c r="A42" s="46">
        <v>40940</v>
      </c>
      <c r="B42" s="50">
        <v>10845430</v>
      </c>
      <c r="C42" s="48">
        <f t="shared" si="1"/>
        <v>118.92002312296927</v>
      </c>
      <c r="D42" s="50">
        <v>1921116</v>
      </c>
      <c r="E42" s="48">
        <f t="shared" si="0"/>
        <v>100.56235091262282</v>
      </c>
      <c r="F42" s="50">
        <v>1138592</v>
      </c>
      <c r="G42" s="48">
        <f t="shared" si="2"/>
        <v>100.10436036416228</v>
      </c>
      <c r="H42" s="50">
        <v>2576419</v>
      </c>
      <c r="I42" s="49">
        <f t="shared" si="3"/>
        <v>117.76451110993284</v>
      </c>
      <c r="J42" s="10"/>
      <c r="K42" s="21"/>
    </row>
    <row r="43" spans="1:16">
      <c r="A43" s="46">
        <v>40969</v>
      </c>
      <c r="B43" s="50">
        <v>11257343</v>
      </c>
      <c r="C43" s="48">
        <f t="shared" si="1"/>
        <v>123.43664473084021</v>
      </c>
      <c r="D43" s="50">
        <v>1932074</v>
      </c>
      <c r="E43" s="48">
        <f t="shared" si="0"/>
        <v>101.1359561719099</v>
      </c>
      <c r="F43" s="50">
        <v>1136096</v>
      </c>
      <c r="G43" s="48">
        <f t="shared" si="2"/>
        <v>99.8849134653004</v>
      </c>
      <c r="H43" s="50">
        <v>2574644</v>
      </c>
      <c r="I43" s="49">
        <f t="shared" si="3"/>
        <v>117.68337834107028</v>
      </c>
      <c r="J43" s="10"/>
      <c r="K43" s="21"/>
    </row>
    <row r="44" spans="1:16">
      <c r="A44" s="46">
        <v>41000</v>
      </c>
      <c r="B44" s="50">
        <v>11521869</v>
      </c>
      <c r="C44" s="48">
        <f t="shared" si="1"/>
        <v>126.3371694713647</v>
      </c>
      <c r="D44" s="50">
        <v>1937480</v>
      </c>
      <c r="E44" s="48">
        <f t="shared" si="0"/>
        <v>101.4189375582674</v>
      </c>
      <c r="F44" s="50">
        <v>1121103</v>
      </c>
      <c r="G44" s="48">
        <f t="shared" si="2"/>
        <v>98.566737441808328</v>
      </c>
      <c r="H44" s="50">
        <v>2569269</v>
      </c>
      <c r="I44" s="49">
        <f t="shared" si="3"/>
        <v>117.43769460437376</v>
      </c>
      <c r="J44" s="10"/>
      <c r="K44" s="21"/>
    </row>
    <row r="45" spans="1:16">
      <c r="A45" s="46">
        <v>41030</v>
      </c>
      <c r="B45" s="50">
        <v>11820778</v>
      </c>
      <c r="C45" s="48">
        <f t="shared" si="1"/>
        <v>129.61470343651536</v>
      </c>
      <c r="D45" s="50">
        <v>1931182</v>
      </c>
      <c r="E45" s="48">
        <f t="shared" si="0"/>
        <v>101.0892637197029</v>
      </c>
      <c r="F45" s="50">
        <v>1113613</v>
      </c>
      <c r="G45" s="48">
        <f t="shared" si="2"/>
        <v>97.908220906361407</v>
      </c>
      <c r="H45" s="50">
        <v>2574350</v>
      </c>
      <c r="I45" s="49">
        <f t="shared" si="3"/>
        <v>117.66994001203051</v>
      </c>
      <c r="J45" s="10"/>
      <c r="K45" s="21"/>
    </row>
    <row r="46" spans="1:16">
      <c r="A46" s="46">
        <v>41061</v>
      </c>
      <c r="B46" s="50">
        <v>12087084</v>
      </c>
      <c r="C46" s="48">
        <f t="shared" si="1"/>
        <v>132.53474585786566</v>
      </c>
      <c r="D46" s="50">
        <v>1935759</v>
      </c>
      <c r="E46" s="48">
        <f t="shared" si="0"/>
        <v>101.32885043915508</v>
      </c>
      <c r="F46" s="50">
        <v>1104403</v>
      </c>
      <c r="G46" s="48">
        <f t="shared" si="2"/>
        <v>97.098482950224422</v>
      </c>
      <c r="H46" s="50">
        <v>2610813</v>
      </c>
      <c r="I46" s="49">
        <f t="shared" si="3"/>
        <v>119.33661277317746</v>
      </c>
      <c r="J46" s="10"/>
      <c r="K46" s="21"/>
    </row>
    <row r="47" spans="1:16">
      <c r="A47" s="46">
        <v>41091</v>
      </c>
      <c r="B47" s="50">
        <v>12107944</v>
      </c>
      <c r="C47" s="48">
        <f t="shared" si="1"/>
        <v>132.76347553316162</v>
      </c>
      <c r="D47" s="50">
        <v>1938997</v>
      </c>
      <c r="E47" s="48">
        <f t="shared" si="0"/>
        <v>101.49834613449835</v>
      </c>
      <c r="F47" s="50">
        <v>1103934</v>
      </c>
      <c r="G47" s="48">
        <f t="shared" si="2"/>
        <v>97.057248737257169</v>
      </c>
      <c r="H47" s="50">
        <v>2613791</v>
      </c>
      <c r="I47" s="49">
        <f t="shared" si="3"/>
        <v>119.47273299045787</v>
      </c>
      <c r="J47" s="10"/>
      <c r="K47" s="21"/>
    </row>
    <row r="48" spans="1:16">
      <c r="A48" s="46">
        <v>41122</v>
      </c>
      <c r="B48" s="50">
        <v>11716148</v>
      </c>
      <c r="C48" s="48">
        <f t="shared" si="1"/>
        <v>128.46743661359028</v>
      </c>
      <c r="D48" s="50">
        <v>1937355</v>
      </c>
      <c r="E48" s="48">
        <f t="shared" si="0"/>
        <v>101.41239433346263</v>
      </c>
      <c r="F48" s="50">
        <v>1101083</v>
      </c>
      <c r="G48" s="48">
        <f t="shared" si="2"/>
        <v>96.80659044052031</v>
      </c>
      <c r="H48" s="50">
        <v>2600540</v>
      </c>
      <c r="I48" s="49">
        <f t="shared" si="3"/>
        <v>118.86704830302244</v>
      </c>
      <c r="J48" s="10"/>
      <c r="K48" s="21"/>
    </row>
    <row r="49" spans="1:11">
      <c r="A49" s="46">
        <v>41153</v>
      </c>
      <c r="B49" s="50">
        <v>12069085</v>
      </c>
      <c r="C49" s="48">
        <f t="shared" si="1"/>
        <v>132.33738701675099</v>
      </c>
      <c r="D49" s="50">
        <v>1937908</v>
      </c>
      <c r="E49" s="48">
        <f t="shared" si="0"/>
        <v>101.44134155999902</v>
      </c>
      <c r="F49" s="50">
        <v>1097163</v>
      </c>
      <c r="G49" s="48">
        <f t="shared" si="2"/>
        <v>96.461946272435938</v>
      </c>
      <c r="H49" s="50">
        <v>2613470</v>
      </c>
      <c r="I49" s="49">
        <f t="shared" si="3"/>
        <v>119.45806052915935</v>
      </c>
      <c r="J49" s="10"/>
      <c r="K49" s="21"/>
    </row>
    <row r="50" spans="1:11">
      <c r="A50" s="46">
        <v>41183</v>
      </c>
      <c r="B50" s="50">
        <v>11743906</v>
      </c>
      <c r="C50" s="48">
        <f t="shared" si="1"/>
        <v>128.77180278458093</v>
      </c>
      <c r="D50" s="50">
        <v>1987922</v>
      </c>
      <c r="E50" s="48">
        <f t="shared" si="0"/>
        <v>104.05936432309292</v>
      </c>
      <c r="F50" s="50">
        <v>1079239</v>
      </c>
      <c r="G50" s="48">
        <f t="shared" si="2"/>
        <v>94.886078397756307</v>
      </c>
      <c r="H50" s="50">
        <v>2688851</v>
      </c>
      <c r="I50" s="49">
        <f t="shared" si="3"/>
        <v>122.90362066979557</v>
      </c>
      <c r="J50" s="10"/>
      <c r="K50" s="21"/>
    </row>
    <row r="51" spans="1:11">
      <c r="A51" s="46">
        <v>41214</v>
      </c>
      <c r="B51" s="50">
        <v>11996881</v>
      </c>
      <c r="C51" s="48">
        <f t="shared" si="1"/>
        <v>131.54567093453286</v>
      </c>
      <c r="D51" s="50">
        <v>1933781</v>
      </c>
      <c r="E51" s="48">
        <f t="shared" si="0"/>
        <v>101.22531044984409</v>
      </c>
      <c r="F51" s="50">
        <v>1071133</v>
      </c>
      <c r="G51" s="48">
        <f t="shared" si="2"/>
        <v>94.173403493038975</v>
      </c>
      <c r="H51" s="50">
        <v>2622715</v>
      </c>
      <c r="I51" s="49">
        <f t="shared" si="3"/>
        <v>119.88063655627734</v>
      </c>
      <c r="J51" s="10"/>
      <c r="K51" s="21"/>
    </row>
    <row r="52" spans="1:11">
      <c r="A52" s="46">
        <v>41244</v>
      </c>
      <c r="B52" s="50">
        <v>11939620</v>
      </c>
      <c r="C52" s="48">
        <f t="shared" si="1"/>
        <v>130.91780468634869</v>
      </c>
      <c r="D52" s="50">
        <v>1910505</v>
      </c>
      <c r="E52" s="48">
        <f t="shared" si="0"/>
        <v>100.00690964539385</v>
      </c>
      <c r="F52" s="50">
        <v>1056852</v>
      </c>
      <c r="G52" s="48">
        <f t="shared" si="2"/>
        <v>92.917826104158152</v>
      </c>
      <c r="H52" s="50">
        <v>2662608</v>
      </c>
      <c r="I52" s="49">
        <f t="shared" si="3"/>
        <v>121.70408982288832</v>
      </c>
      <c r="J52" s="10"/>
      <c r="K52" s="21"/>
    </row>
    <row r="53" spans="1:11">
      <c r="A53" s="46">
        <v>41275</v>
      </c>
      <c r="B53" s="50">
        <v>11818115</v>
      </c>
      <c r="C53" s="48">
        <f t="shared" si="1"/>
        <v>129.58550367020118</v>
      </c>
      <c r="D53" s="50">
        <v>1913440</v>
      </c>
      <c r="E53" s="48">
        <f t="shared" si="0"/>
        <v>100.16054456381032</v>
      </c>
      <c r="F53" s="50">
        <v>1050279</v>
      </c>
      <c r="G53" s="48">
        <f t="shared" si="2"/>
        <v>92.339931686602398</v>
      </c>
      <c r="H53" s="50">
        <v>2667984</v>
      </c>
      <c r="I53" s="49">
        <f t="shared" si="3"/>
        <v>121.949819268187</v>
      </c>
      <c r="J53" s="10"/>
      <c r="K53" s="21"/>
    </row>
    <row r="54" spans="1:11">
      <c r="A54" s="46">
        <v>41306</v>
      </c>
      <c r="B54" s="50">
        <v>11748042</v>
      </c>
      <c r="C54" s="48">
        <f t="shared" si="1"/>
        <v>128.81715398002794</v>
      </c>
      <c r="D54" s="50">
        <v>1927111.9999999998</v>
      </c>
      <c r="E54" s="48">
        <f t="shared" si="0"/>
        <v>100.87621632005894</v>
      </c>
      <c r="F54" s="50">
        <v>1042120</v>
      </c>
      <c r="G54" s="48">
        <f t="shared" si="2"/>
        <v>91.622597052061494</v>
      </c>
      <c r="H54" s="50">
        <v>2670744</v>
      </c>
      <c r="I54" s="49">
        <f t="shared" si="3"/>
        <v>122.07597501019303</v>
      </c>
      <c r="K54" s="21"/>
    </row>
    <row r="55" spans="1:11">
      <c r="A55" s="46">
        <v>41334</v>
      </c>
      <c r="B55" s="50">
        <v>12030850</v>
      </c>
      <c r="C55" s="48">
        <f t="shared" si="1"/>
        <v>131.91814065361862</v>
      </c>
      <c r="D55" s="50">
        <v>1938193</v>
      </c>
      <c r="E55" s="48">
        <f t="shared" si="0"/>
        <v>101.45626011255393</v>
      </c>
      <c r="F55" s="50">
        <v>1034903</v>
      </c>
      <c r="G55" s="48">
        <f t="shared" si="2"/>
        <v>90.988082521177589</v>
      </c>
      <c r="H55" s="50">
        <v>2651342</v>
      </c>
      <c r="I55" s="49">
        <f t="shared" si="3"/>
        <v>121.18913671077243</v>
      </c>
      <c r="K55" s="21"/>
    </row>
    <row r="56" spans="1:11">
      <c r="A56" s="46">
        <v>41365</v>
      </c>
      <c r="B56" s="50">
        <v>12262422</v>
      </c>
      <c r="C56" s="48">
        <f t="shared" si="1"/>
        <v>134.45732513912378</v>
      </c>
      <c r="D56" s="50">
        <v>1948982</v>
      </c>
      <c r="E56" s="48">
        <f t="shared" si="0"/>
        <v>102.02101893190492</v>
      </c>
      <c r="F56" s="50">
        <v>1027778</v>
      </c>
      <c r="G56" s="48">
        <f t="shared" si="2"/>
        <v>90.361656577912001</v>
      </c>
      <c r="H56" s="50">
        <v>2649513</v>
      </c>
      <c r="I56" s="49">
        <f t="shared" si="3"/>
        <v>121.10553567739235</v>
      </c>
      <c r="J56" s="11"/>
      <c r="K56" s="21"/>
    </row>
    <row r="57" spans="1:11">
      <c r="A57" s="46">
        <v>41395</v>
      </c>
      <c r="B57" s="50">
        <v>12354071</v>
      </c>
      <c r="C57" s="48">
        <f t="shared" si="1"/>
        <v>135.46225543688027</v>
      </c>
      <c r="D57" s="50">
        <v>1958586</v>
      </c>
      <c r="E57" s="48">
        <f t="shared" si="0"/>
        <v>102.52374798010651</v>
      </c>
      <c r="F57" s="50">
        <v>1022716</v>
      </c>
      <c r="G57" s="48">
        <f t="shared" si="2"/>
        <v>89.916608420043872</v>
      </c>
      <c r="H57" s="50">
        <v>2650756</v>
      </c>
      <c r="I57" s="49">
        <f t="shared" si="3"/>
        <v>121.16235146989722</v>
      </c>
      <c r="K57" s="21"/>
    </row>
    <row r="58" spans="1:11">
      <c r="A58" s="46">
        <v>41426</v>
      </c>
      <c r="B58" s="50">
        <v>12561253</v>
      </c>
      <c r="C58" s="48">
        <f t="shared" si="1"/>
        <v>137.73400383511463</v>
      </c>
      <c r="D58" s="50">
        <v>1961927</v>
      </c>
      <c r="E58" s="48">
        <f t="shared" si="0"/>
        <v>102.69863529268892</v>
      </c>
      <c r="F58" s="50">
        <v>1012428</v>
      </c>
      <c r="G58" s="48">
        <f t="shared" si="2"/>
        <v>89.012093317683679</v>
      </c>
      <c r="H58" s="50">
        <v>2663305</v>
      </c>
      <c r="I58" s="49">
        <f t="shared" si="3"/>
        <v>121.73594871860504</v>
      </c>
      <c r="K58" s="21"/>
    </row>
    <row r="59" spans="1:11">
      <c r="A59" s="46">
        <v>41456</v>
      </c>
      <c r="B59" s="50">
        <v>12615267</v>
      </c>
      <c r="C59" s="48">
        <f t="shared" si="1"/>
        <v>138.32626676327553</v>
      </c>
      <c r="D59" s="50">
        <v>1966920</v>
      </c>
      <c r="E59" s="48">
        <f t="shared" si="0"/>
        <v>102.95999786429142</v>
      </c>
      <c r="F59" s="50">
        <v>1003774</v>
      </c>
      <c r="G59" s="48">
        <f t="shared" si="2"/>
        <v>88.251238564979047</v>
      </c>
      <c r="H59" s="50">
        <v>2668898</v>
      </c>
      <c r="I59" s="49">
        <f t="shared" si="3"/>
        <v>121.99159693057595</v>
      </c>
      <c r="K59" s="21"/>
    </row>
    <row r="60" spans="1:11">
      <c r="A60" s="46">
        <v>41487</v>
      </c>
      <c r="B60" s="50">
        <v>12542642</v>
      </c>
      <c r="C60" s="48">
        <f t="shared" si="1"/>
        <v>137.52993442059244</v>
      </c>
      <c r="D60" s="50">
        <v>1945347</v>
      </c>
      <c r="E60" s="48">
        <f t="shared" si="0"/>
        <v>101.83074195458164</v>
      </c>
      <c r="F60" s="50">
        <v>986334</v>
      </c>
      <c r="G60" s="48">
        <f t="shared" si="2"/>
        <v>86.717923694726153</v>
      </c>
      <c r="H60" s="50">
        <v>2663081</v>
      </c>
      <c r="I60" s="49">
        <f t="shared" si="3"/>
        <v>121.72570999171761</v>
      </c>
      <c r="K60" s="21"/>
    </row>
    <row r="61" spans="1:11">
      <c r="A61" s="46">
        <v>41518</v>
      </c>
      <c r="B61" s="50">
        <v>12679379</v>
      </c>
      <c r="C61" s="48">
        <f t="shared" si="1"/>
        <v>139.02925415266071</v>
      </c>
      <c r="D61" s="50">
        <v>1913073</v>
      </c>
      <c r="E61" s="48">
        <f t="shared" si="0"/>
        <v>100.14133365578346</v>
      </c>
      <c r="F61" s="50">
        <v>970007</v>
      </c>
      <c r="G61" s="48">
        <f t="shared" si="2"/>
        <v>85.282463150768635</v>
      </c>
      <c r="H61" s="50">
        <v>2707070</v>
      </c>
      <c r="I61" s="49">
        <f t="shared" si="3"/>
        <v>123.73638569284185</v>
      </c>
      <c r="K61" s="21"/>
    </row>
    <row r="62" spans="1:11">
      <c r="A62" s="46">
        <v>41548</v>
      </c>
      <c r="B62" s="50">
        <v>12412998</v>
      </c>
      <c r="C62" s="48">
        <f t="shared" si="1"/>
        <v>136.10838935711828</v>
      </c>
      <c r="D62" s="50">
        <v>1896377</v>
      </c>
      <c r="E62" s="48">
        <f t="shared" si="0"/>
        <v>99.267368205057338</v>
      </c>
      <c r="F62" s="50">
        <v>960369</v>
      </c>
      <c r="G62" s="48">
        <f t="shared" si="2"/>
        <v>84.43509567832038</v>
      </c>
      <c r="H62" s="50">
        <v>2756891</v>
      </c>
      <c r="I62" s="49">
        <f t="shared" si="3"/>
        <v>126.0136339618571</v>
      </c>
    </row>
    <row r="63" spans="1:11">
      <c r="A63" s="46">
        <v>41579</v>
      </c>
      <c r="B63" s="50">
        <v>12557625</v>
      </c>
      <c r="C63" s="48">
        <f t="shared" si="1"/>
        <v>137.69422285419546</v>
      </c>
      <c r="D63" s="50">
        <v>1860055</v>
      </c>
      <c r="E63" s="48">
        <f t="shared" si="0"/>
        <v>97.366064114180844</v>
      </c>
      <c r="F63" s="50">
        <v>940806</v>
      </c>
      <c r="G63" s="48">
        <f t="shared" si="2"/>
        <v>82.715127856831998</v>
      </c>
      <c r="H63" s="50">
        <v>2766055</v>
      </c>
      <c r="I63" s="49">
        <f t="shared" si="3"/>
        <v>126.43250759219882</v>
      </c>
    </row>
    <row r="64" spans="1:11">
      <c r="A64" s="46">
        <v>41609</v>
      </c>
      <c r="B64" s="50">
        <v>12484113</v>
      </c>
      <c r="C64" s="48">
        <f t="shared" si="1"/>
        <v>136.88816456606713</v>
      </c>
      <c r="D64" s="50">
        <v>1832463</v>
      </c>
      <c r="E64" s="48">
        <f t="shared" si="0"/>
        <v>95.921738843670852</v>
      </c>
      <c r="F64" s="50">
        <v>928454</v>
      </c>
      <c r="G64" s="48">
        <f t="shared" si="2"/>
        <v>81.629147049643706</v>
      </c>
      <c r="H64" s="50">
        <v>2823400</v>
      </c>
      <c r="I64" s="49">
        <f t="shared" si="3"/>
        <v>129.053667383987</v>
      </c>
    </row>
    <row r="65" spans="1:9">
      <c r="A65" s="46">
        <v>41640</v>
      </c>
      <c r="B65" s="50">
        <v>12447958</v>
      </c>
      <c r="C65" s="48">
        <f t="shared" si="1"/>
        <v>136.49172538052898</v>
      </c>
      <c r="D65" s="50">
        <v>1849023</v>
      </c>
      <c r="E65" s="48">
        <f t="shared" si="0"/>
        <v>96.788585265809346</v>
      </c>
      <c r="F65" s="50">
        <v>908141</v>
      </c>
      <c r="G65" s="48">
        <f t="shared" si="2"/>
        <v>79.84323965518</v>
      </c>
      <c r="H65" s="51">
        <v>2838873</v>
      </c>
      <c r="I65" s="49">
        <f t="shared" si="3"/>
        <v>129.76091658545772</v>
      </c>
    </row>
    <row r="66" spans="1:9">
      <c r="A66" s="46">
        <v>41671</v>
      </c>
      <c r="B66" s="50">
        <v>12486017</v>
      </c>
      <c r="C66" s="48">
        <f t="shared" si="1"/>
        <v>136.90904190555725</v>
      </c>
      <c r="D66" s="50">
        <v>1925354</v>
      </c>
      <c r="E66" s="48">
        <f t="shared" ref="E66:E76" si="4">(D66/$D$2)*100</f>
        <v>100.7841924064044</v>
      </c>
      <c r="F66" s="50">
        <v>929946</v>
      </c>
      <c r="G66" s="48">
        <f t="shared" si="2"/>
        <v>81.760322840149286</v>
      </c>
      <c r="H66" s="51">
        <v>2836699</v>
      </c>
      <c r="I66" s="49">
        <f t="shared" si="3"/>
        <v>129.66154608432689</v>
      </c>
    </row>
    <row r="67" spans="1:9">
      <c r="A67" s="46">
        <v>41699</v>
      </c>
      <c r="B67" s="50">
        <v>12700185</v>
      </c>
      <c r="C67" s="48">
        <f t="shared" ref="C67:C76" si="5">(B67/$B$2)*100</f>
        <v>139.25739171853837</v>
      </c>
      <c r="D67" s="50">
        <v>1928800</v>
      </c>
      <c r="E67" s="48">
        <f t="shared" si="4"/>
        <v>100.96457602782283</v>
      </c>
      <c r="F67" s="50">
        <v>942484</v>
      </c>
      <c r="G67" s="48">
        <f t="shared" ref="G67:G84" si="6">(F67/$F$2)*100</f>
        <v>82.862656661435466</v>
      </c>
      <c r="H67" s="51">
        <v>2849623</v>
      </c>
      <c r="I67" s="49">
        <f t="shared" ref="I67:I84" si="7">(H67/$H$2)*100</f>
        <v>130.25228405885073</v>
      </c>
    </row>
    <row r="68" spans="1:9">
      <c r="A68" s="46">
        <v>41730</v>
      </c>
      <c r="B68" s="50">
        <v>12868737</v>
      </c>
      <c r="C68" s="48">
        <f t="shared" si="5"/>
        <v>141.10556258289532</v>
      </c>
      <c r="D68" s="50">
        <v>1902614</v>
      </c>
      <c r="E68" s="48">
        <f t="shared" si="4"/>
        <v>99.593848949917103</v>
      </c>
      <c r="F68" s="50">
        <v>913407</v>
      </c>
      <c r="G68" s="48">
        <f t="shared" si="6"/>
        <v>80.306223376897407</v>
      </c>
      <c r="H68" s="51">
        <v>2844868</v>
      </c>
      <c r="I68" s="49">
        <f t="shared" si="7"/>
        <v>130.03493965550342</v>
      </c>
    </row>
    <row r="69" spans="1:9">
      <c r="A69" s="46">
        <v>41760</v>
      </c>
      <c r="B69" s="50">
        <v>13068558</v>
      </c>
      <c r="C69" s="48">
        <f t="shared" si="5"/>
        <v>143.29659769542243</v>
      </c>
      <c r="D69" s="50">
        <v>1904808</v>
      </c>
      <c r="E69" s="48">
        <f t="shared" si="4"/>
        <v>99.708695631690773</v>
      </c>
      <c r="F69" s="50">
        <v>911396</v>
      </c>
      <c r="G69" s="48">
        <f t="shared" si="6"/>
        <v>80.129417401892908</v>
      </c>
      <c r="H69" s="51">
        <v>2849314</v>
      </c>
      <c r="I69" s="49">
        <f t="shared" si="7"/>
        <v>130.23816010077834</v>
      </c>
    </row>
    <row r="70" spans="1:9">
      <c r="A70" s="46">
        <v>41791</v>
      </c>
      <c r="B70" s="50">
        <v>13351474</v>
      </c>
      <c r="C70" s="48">
        <f t="shared" si="5"/>
        <v>146.39876858784976</v>
      </c>
      <c r="D70" s="50">
        <v>1906518</v>
      </c>
      <c r="E70" s="48">
        <f t="shared" si="4"/>
        <v>99.79820694702029</v>
      </c>
      <c r="F70" s="50">
        <v>911356</v>
      </c>
      <c r="G70" s="48">
        <f t="shared" si="6"/>
        <v>80.125900624667551</v>
      </c>
      <c r="H70" s="51">
        <v>2852087</v>
      </c>
      <c r="I70" s="49">
        <f t="shared" si="7"/>
        <v>130.36491005461264</v>
      </c>
    </row>
    <row r="71" spans="1:9">
      <c r="A71" s="46">
        <v>41821</v>
      </c>
      <c r="B71" s="50">
        <v>13109755</v>
      </c>
      <c r="C71" s="48">
        <f t="shared" si="5"/>
        <v>143.74832235664812</v>
      </c>
      <c r="D71" s="50">
        <v>1948562</v>
      </c>
      <c r="E71" s="48">
        <f t="shared" si="4"/>
        <v>101.99903369656083</v>
      </c>
      <c r="F71" s="50">
        <v>927355</v>
      </c>
      <c r="G71" s="48">
        <f t="shared" si="6"/>
        <v>81.532523595377199</v>
      </c>
      <c r="H71" s="51">
        <v>2864800</v>
      </c>
      <c r="I71" s="49">
        <f t="shared" si="7"/>
        <v>130.94600351407732</v>
      </c>
    </row>
    <row r="72" spans="1:9">
      <c r="A72" s="46">
        <v>41852</v>
      </c>
      <c r="B72" s="50">
        <v>13212186</v>
      </c>
      <c r="C72" s="48">
        <f t="shared" si="5"/>
        <v>144.87147716826084</v>
      </c>
      <c r="D72" s="50">
        <v>1983848</v>
      </c>
      <c r="E72" s="48">
        <f t="shared" si="4"/>
        <v>103.84610754025523</v>
      </c>
      <c r="F72" s="50">
        <v>925809</v>
      </c>
      <c r="G72" s="48">
        <f t="shared" si="6"/>
        <v>81.396600155617392</v>
      </c>
      <c r="H72" s="51">
        <v>2859563</v>
      </c>
      <c r="I72" s="49">
        <f t="shared" si="7"/>
        <v>130.70662756448112</v>
      </c>
    </row>
    <row r="73" spans="1:9">
      <c r="A73" s="46">
        <v>41883</v>
      </c>
      <c r="B73" s="50">
        <v>13321597</v>
      </c>
      <c r="C73" s="48">
        <f t="shared" si="5"/>
        <v>146.07116760468494</v>
      </c>
      <c r="D73" s="50">
        <v>1984653</v>
      </c>
      <c r="E73" s="48">
        <f t="shared" si="4"/>
        <v>103.88824590799808</v>
      </c>
      <c r="F73" s="50">
        <v>922896</v>
      </c>
      <c r="G73" s="48">
        <f t="shared" si="6"/>
        <v>81.140490854181223</v>
      </c>
      <c r="H73" s="51">
        <v>2879940</v>
      </c>
      <c r="I73" s="49">
        <f t="shared" si="7"/>
        <v>131.63803175102342</v>
      </c>
    </row>
    <row r="74" spans="1:9">
      <c r="A74" s="46">
        <v>41913</v>
      </c>
      <c r="B74" s="51">
        <v>13211467</v>
      </c>
      <c r="C74" s="48">
        <f t="shared" si="5"/>
        <v>144.8635933410059</v>
      </c>
      <c r="D74" s="50">
        <v>2001958</v>
      </c>
      <c r="E74" s="48">
        <f t="shared" si="4"/>
        <v>104.79408994997313</v>
      </c>
      <c r="F74" s="50">
        <v>922888</v>
      </c>
      <c r="G74" s="48">
        <f t="shared" si="6"/>
        <v>81.139787498736155</v>
      </c>
      <c r="H74" s="51">
        <v>2908367</v>
      </c>
      <c r="I74" s="49">
        <f t="shared" si="7"/>
        <v>132.93739018508327</v>
      </c>
    </row>
    <row r="75" spans="1:9" s="71" customFormat="1">
      <c r="A75" s="70">
        <v>41944</v>
      </c>
      <c r="B75" s="72">
        <v>13237370</v>
      </c>
      <c r="C75" s="47">
        <f t="shared" si="5"/>
        <v>145.14761945697865</v>
      </c>
      <c r="D75" s="72">
        <v>1990727</v>
      </c>
      <c r="E75" s="47">
        <f t="shared" si="4"/>
        <v>104.20619428771241</v>
      </c>
      <c r="F75" s="72">
        <v>878159</v>
      </c>
      <c r="G75" s="47">
        <f t="shared" si="6"/>
        <v>77.207239285918376</v>
      </c>
      <c r="H75" s="72">
        <v>2929226</v>
      </c>
      <c r="I75" s="49">
        <f t="shared" si="7"/>
        <v>133.89082591787445</v>
      </c>
    </row>
    <row r="76" spans="1:9">
      <c r="A76" s="74">
        <v>41974</v>
      </c>
      <c r="B76" s="75">
        <v>13240122</v>
      </c>
      <c r="C76" s="47">
        <f t="shared" si="5"/>
        <v>145.17779510733408</v>
      </c>
      <c r="D76" s="76">
        <v>1963165</v>
      </c>
      <c r="E76" s="47">
        <f t="shared" si="4"/>
        <v>102.76343939115556</v>
      </c>
      <c r="F76" s="72">
        <v>864468</v>
      </c>
      <c r="G76" s="47">
        <f t="shared" si="6"/>
        <v>76.003534361111477</v>
      </c>
      <c r="H76" s="68">
        <v>2910148</v>
      </c>
      <c r="I76" s="49">
        <f t="shared" si="7"/>
        <v>133.01879720555888</v>
      </c>
    </row>
    <row r="77" spans="1:9">
      <c r="A77" s="74">
        <v>42005</v>
      </c>
      <c r="B77" s="78">
        <v>13058277</v>
      </c>
      <c r="C77" s="47">
        <f t="shared" ref="C77:C84" si="8">(B77/$B$2)*100</f>
        <v>143.18386664116943</v>
      </c>
      <c r="D77" s="88">
        <v>1971494</v>
      </c>
      <c r="E77" s="47">
        <f t="shared" ref="E77:E84" si="9">(D77/$D$2)*100</f>
        <v>103.19942754634828</v>
      </c>
      <c r="F77" s="78">
        <v>850325</v>
      </c>
      <c r="G77" s="47">
        <f t="shared" si="6"/>
        <v>74.760089853658101</v>
      </c>
      <c r="H77" s="78">
        <v>2926680</v>
      </c>
      <c r="I77" s="49">
        <f t="shared" si="7"/>
        <v>133.77445181673411</v>
      </c>
    </row>
    <row r="78" spans="1:9">
      <c r="A78" s="74">
        <v>42036</v>
      </c>
      <c r="B78" s="90">
        <v>13019198</v>
      </c>
      <c r="C78" s="47">
        <f t="shared" si="8"/>
        <v>142.75536582712863</v>
      </c>
      <c r="D78" s="79">
        <v>2027866</v>
      </c>
      <c r="E78" s="47">
        <f t="shared" si="9"/>
        <v>106.150264895913</v>
      </c>
      <c r="F78" s="90">
        <v>886675</v>
      </c>
      <c r="G78" s="47">
        <f t="shared" si="6"/>
        <v>77.955961157195546</v>
      </c>
      <c r="H78" s="90">
        <v>2929385</v>
      </c>
      <c r="I78" s="49">
        <f t="shared" si="7"/>
        <v>133.89809358562044</v>
      </c>
    </row>
    <row r="79" spans="1:9">
      <c r="A79" s="74">
        <v>42064</v>
      </c>
      <c r="B79" s="79">
        <v>13328128</v>
      </c>
      <c r="C79" s="47">
        <f t="shared" si="8"/>
        <v>146.14277994933298</v>
      </c>
      <c r="D79" s="79">
        <v>2025815</v>
      </c>
      <c r="E79" s="47">
        <f t="shared" si="9"/>
        <v>106.04290366331601</v>
      </c>
      <c r="F79" s="79">
        <v>872201</v>
      </c>
      <c r="G79" s="47">
        <f t="shared" si="6"/>
        <v>76.683415318202393</v>
      </c>
      <c r="H79" s="79">
        <v>2926533</v>
      </c>
      <c r="I79" s="49">
        <f t="shared" si="7"/>
        <v>133.76773265221422</v>
      </c>
    </row>
    <row r="80" spans="1:9">
      <c r="A80" s="74">
        <v>42095</v>
      </c>
      <c r="B80" s="90">
        <v>13681271</v>
      </c>
      <c r="C80" s="47">
        <f t="shared" si="8"/>
        <v>150.01498914027468</v>
      </c>
      <c r="D80" s="90">
        <v>1949831</v>
      </c>
      <c r="E80" s="47">
        <f t="shared" si="9"/>
        <v>102.06546051477905</v>
      </c>
      <c r="F80" s="95">
        <v>839337</v>
      </c>
      <c r="G80" s="47">
        <f t="shared" si="6"/>
        <v>73.794031149854277</v>
      </c>
      <c r="H80" s="90">
        <v>2928695</v>
      </c>
      <c r="I80" s="49">
        <f t="shared" si="7"/>
        <v>133.86655465011893</v>
      </c>
    </row>
    <row r="81" spans="1:9">
      <c r="A81" s="74">
        <v>42125</v>
      </c>
      <c r="B81" s="95">
        <v>13830442</v>
      </c>
      <c r="C81" s="47">
        <f t="shared" si="8"/>
        <v>151.65064754840384</v>
      </c>
      <c r="D81" s="95">
        <v>2026587</v>
      </c>
      <c r="E81" s="47">
        <f t="shared" si="9"/>
        <v>106.08331461971039</v>
      </c>
      <c r="F81" s="95">
        <v>848248</v>
      </c>
      <c r="G81" s="47">
        <f t="shared" si="6"/>
        <v>74.577481196231773</v>
      </c>
      <c r="H81" s="95">
        <v>2928677</v>
      </c>
      <c r="I81" s="49">
        <f t="shared" si="7"/>
        <v>133.86573189527977</v>
      </c>
    </row>
    <row r="82" spans="1:9">
      <c r="A82" s="74">
        <v>42156</v>
      </c>
      <c r="B82" s="61">
        <v>14033585</v>
      </c>
      <c r="C82" s="47">
        <f t="shared" si="8"/>
        <v>153.87810835514634</v>
      </c>
      <c r="D82" s="106">
        <v>1996411</v>
      </c>
      <c r="E82" s="47">
        <f t="shared" si="9"/>
        <v>104.50372780603578</v>
      </c>
      <c r="F82" s="106">
        <v>833523</v>
      </c>
      <c r="G82" s="47">
        <f t="shared" si="6"/>
        <v>73.282867580149542</v>
      </c>
      <c r="H82" s="106">
        <v>2936848</v>
      </c>
      <c r="I82" s="49">
        <f t="shared" si="7"/>
        <v>134.23921688366062</v>
      </c>
    </row>
    <row r="83" spans="1:9">
      <c r="A83" s="74">
        <v>42186</v>
      </c>
      <c r="B83" s="106">
        <v>13891275</v>
      </c>
      <c r="C83" s="47">
        <f t="shared" si="8"/>
        <v>152.31768073811045</v>
      </c>
      <c r="D83" s="106">
        <v>2010252</v>
      </c>
      <c r="E83" s="47">
        <f t="shared" si="9"/>
        <v>105.22824600222052</v>
      </c>
      <c r="F83" s="106">
        <v>828946</v>
      </c>
      <c r="G83" s="47">
        <f t="shared" si="6"/>
        <v>72.880460346138804</v>
      </c>
      <c r="H83" s="106">
        <v>2948014</v>
      </c>
      <c r="I83" s="49">
        <f t="shared" si="7"/>
        <v>134.7495991355589</v>
      </c>
    </row>
    <row r="84" spans="1:9">
      <c r="A84" s="74">
        <v>42217</v>
      </c>
      <c r="B84" s="39">
        <v>14021397</v>
      </c>
      <c r="C84" s="47">
        <f t="shared" si="8"/>
        <v>153.74446706643556</v>
      </c>
      <c r="D84" s="39">
        <v>2018645</v>
      </c>
      <c r="E84" s="47">
        <f t="shared" si="9"/>
        <v>105.66758428851328</v>
      </c>
      <c r="F84" s="39">
        <v>611147</v>
      </c>
      <c r="G84" s="47">
        <f t="shared" si="6"/>
        <v>53.731696273534936</v>
      </c>
      <c r="H84" s="39">
        <v>2949836</v>
      </c>
      <c r="I84" s="49">
        <f t="shared" si="7"/>
        <v>134.83288020872376</v>
      </c>
    </row>
    <row r="86" spans="1:9">
      <c r="E86" s="1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98"/>
  <sheetViews>
    <sheetView topLeftCell="E1" zoomScaleNormal="100" workbookViewId="0">
      <pane ySplit="1" topLeftCell="A72" activePane="bottomLeft" state="frozen"/>
      <selection activeCell="X1" sqref="X1"/>
      <selection pane="bottomLeft" activeCell="J2" sqref="J2:J90"/>
    </sheetView>
  </sheetViews>
  <sheetFormatPr defaultColWidth="9.1796875" defaultRowHeight="14.5"/>
  <cols>
    <col min="1" max="1" width="17.26953125" style="9" bestFit="1" customWidth="1"/>
    <col min="2" max="2" width="34.453125" style="9" bestFit="1" customWidth="1"/>
    <col min="3" max="3" width="13.453125" style="9" bestFit="1" customWidth="1"/>
    <col min="4" max="5" width="13.453125" style="9" customWidth="1"/>
    <col min="6" max="6" width="21.81640625" style="9" customWidth="1"/>
    <col min="7" max="7" width="30" style="9" customWidth="1"/>
    <col min="8" max="8" width="26.7265625" style="9" customWidth="1"/>
    <col min="9" max="9" width="22" style="9" customWidth="1"/>
    <col min="10" max="10" width="27.1796875" style="9" customWidth="1"/>
    <col min="11" max="11" width="9.1796875" style="9"/>
    <col min="12" max="12" width="40.81640625" style="9" customWidth="1"/>
    <col min="13" max="20" width="9.1796875" style="9"/>
    <col min="21" max="21" width="34.54296875" style="9" bestFit="1" customWidth="1"/>
    <col min="22" max="16384" width="9.1796875" style="9"/>
  </cols>
  <sheetData>
    <row r="1" spans="1:22" ht="63" customHeight="1" thickBot="1">
      <c r="A1" s="8" t="s">
        <v>1</v>
      </c>
      <c r="B1" s="8" t="s">
        <v>91</v>
      </c>
      <c r="C1" s="4">
        <v>41852</v>
      </c>
      <c r="D1" s="4">
        <v>42186</v>
      </c>
      <c r="E1" s="4">
        <v>42217</v>
      </c>
      <c r="F1" s="1" t="s">
        <v>306</v>
      </c>
      <c r="G1" s="1" t="s">
        <v>307</v>
      </c>
      <c r="H1" s="1" t="s">
        <v>308</v>
      </c>
      <c r="I1" s="1" t="s">
        <v>309</v>
      </c>
      <c r="J1" s="52" t="s">
        <v>310</v>
      </c>
    </row>
    <row r="2" spans="1:22" ht="15" thickBot="1">
      <c r="A2" s="53">
        <v>1</v>
      </c>
      <c r="B2" s="54" t="s">
        <v>2</v>
      </c>
      <c r="C2" s="79">
        <v>108027</v>
      </c>
      <c r="D2" s="68">
        <v>116744</v>
      </c>
      <c r="E2" s="65">
        <v>118246</v>
      </c>
      <c r="F2" s="73">
        <f t="shared" ref="F2:F33" si="0">E2/$E$90</f>
        <v>8.4332538334090396E-3</v>
      </c>
      <c r="G2" s="73">
        <f>(E2-C2)/C2</f>
        <v>9.4596721190072855E-2</v>
      </c>
      <c r="H2" s="65">
        <f>E2-C2</f>
        <v>10219</v>
      </c>
      <c r="I2" s="56">
        <f>H2/$H$90</f>
        <v>1.2628350331372164E-2</v>
      </c>
      <c r="J2" s="68">
        <f>E2-D2</f>
        <v>1502</v>
      </c>
      <c r="L2" s="93" t="s">
        <v>282</v>
      </c>
      <c r="M2" s="119">
        <v>0.19400000000000001</v>
      </c>
      <c r="N2" s="28"/>
      <c r="U2" s="93" t="s">
        <v>320</v>
      </c>
      <c r="V2" s="119">
        <v>-0.04</v>
      </c>
    </row>
    <row r="3" spans="1:22" ht="15" thickBot="1">
      <c r="A3" s="53">
        <v>2</v>
      </c>
      <c r="B3" s="54" t="s">
        <v>3</v>
      </c>
      <c r="C3" s="79">
        <v>33140</v>
      </c>
      <c r="D3" s="68">
        <v>97717</v>
      </c>
      <c r="E3" s="65">
        <v>97643</v>
      </c>
      <c r="F3" s="73">
        <f t="shared" si="0"/>
        <v>6.9638567398098775E-3</v>
      </c>
      <c r="G3" s="73">
        <f t="shared" ref="G3:G66" si="1">(E3-C3)/C3</f>
        <v>1.946378998189499</v>
      </c>
      <c r="H3" s="65">
        <f t="shared" ref="H3:H66" si="2">E3-C3</f>
        <v>64503</v>
      </c>
      <c r="I3" s="56">
        <f t="shared" ref="I3:I66" si="3">H3/$H$90</f>
        <v>7.971097773015938E-2</v>
      </c>
      <c r="J3" s="68">
        <f t="shared" ref="J3:J66" si="4">E3-D3</f>
        <v>-74</v>
      </c>
      <c r="L3" s="92" t="s">
        <v>269</v>
      </c>
      <c r="M3" s="120">
        <v>0.25600000000000001</v>
      </c>
      <c r="N3" s="28"/>
      <c r="U3" s="92" t="s">
        <v>321</v>
      </c>
      <c r="V3" s="120">
        <v>-4.3999999999999997E-2</v>
      </c>
    </row>
    <row r="4" spans="1:22" ht="15" thickBot="1">
      <c r="A4" s="53">
        <v>3</v>
      </c>
      <c r="B4" s="54" t="s">
        <v>4</v>
      </c>
      <c r="C4" s="79">
        <v>7649</v>
      </c>
      <c r="D4" s="68">
        <v>7391</v>
      </c>
      <c r="E4" s="65">
        <v>7646</v>
      </c>
      <c r="F4" s="73">
        <f t="shared" si="0"/>
        <v>5.4530942958108957E-4</v>
      </c>
      <c r="G4" s="73">
        <f t="shared" si="1"/>
        <v>-3.9220813178193227E-4</v>
      </c>
      <c r="H4" s="65">
        <f t="shared" si="2"/>
        <v>-3</v>
      </c>
      <c r="I4" s="56">
        <f t="shared" si="3"/>
        <v>-3.7073149030351786E-6</v>
      </c>
      <c r="J4" s="68">
        <f t="shared" si="4"/>
        <v>255</v>
      </c>
      <c r="L4" s="92" t="s">
        <v>311</v>
      </c>
      <c r="M4" s="120">
        <v>0.26500000000000001</v>
      </c>
      <c r="N4" s="28"/>
      <c r="U4" s="92" t="s">
        <v>322</v>
      </c>
      <c r="V4" s="120">
        <v>-4.4999999999999998E-2</v>
      </c>
    </row>
    <row r="5" spans="1:22" ht="15" thickBot="1">
      <c r="A5" s="53">
        <v>5</v>
      </c>
      <c r="B5" s="54" t="s">
        <v>5</v>
      </c>
      <c r="C5" s="79">
        <v>53203</v>
      </c>
      <c r="D5" s="68">
        <v>28242</v>
      </c>
      <c r="E5" s="65">
        <v>40152</v>
      </c>
      <c r="F5" s="73">
        <f t="shared" si="0"/>
        <v>2.8636233607820961E-3</v>
      </c>
      <c r="G5" s="73">
        <f t="shared" si="1"/>
        <v>-0.24530571584309155</v>
      </c>
      <c r="H5" s="65">
        <f t="shared" si="2"/>
        <v>-13051</v>
      </c>
      <c r="I5" s="56">
        <f t="shared" si="3"/>
        <v>-1.6128055599837373E-2</v>
      </c>
      <c r="J5" s="68">
        <f t="shared" si="4"/>
        <v>11910</v>
      </c>
      <c r="L5" s="92" t="s">
        <v>312</v>
      </c>
      <c r="M5" s="120">
        <v>0.26600000000000001</v>
      </c>
      <c r="N5" s="28"/>
      <c r="U5" s="92" t="s">
        <v>283</v>
      </c>
      <c r="V5" s="120">
        <v>-5.0999999999999997E-2</v>
      </c>
    </row>
    <row r="6" spans="1:22" ht="15" thickBot="1">
      <c r="A6" s="53">
        <v>6</v>
      </c>
      <c r="B6" s="54" t="s">
        <v>6</v>
      </c>
      <c r="C6" s="79">
        <v>3214</v>
      </c>
      <c r="D6" s="68">
        <v>2289</v>
      </c>
      <c r="E6" s="65">
        <v>3101</v>
      </c>
      <c r="F6" s="73">
        <f t="shared" si="0"/>
        <v>2.2116198549973303E-4</v>
      </c>
      <c r="G6" s="73">
        <f t="shared" si="1"/>
        <v>-3.5158680771624144E-2</v>
      </c>
      <c r="H6" s="65">
        <f t="shared" si="2"/>
        <v>-113</v>
      </c>
      <c r="I6" s="56">
        <f t="shared" si="3"/>
        <v>-1.3964219468099172E-4</v>
      </c>
      <c r="J6" s="68">
        <f t="shared" si="4"/>
        <v>812</v>
      </c>
      <c r="L6" s="92" t="s">
        <v>313</v>
      </c>
      <c r="M6" s="120">
        <v>0.437</v>
      </c>
      <c r="N6" s="28"/>
      <c r="U6" s="92" t="s">
        <v>323</v>
      </c>
      <c r="V6" s="120">
        <v>-5.0999999999999997E-2</v>
      </c>
    </row>
    <row r="7" spans="1:22" ht="15" thickBot="1">
      <c r="A7" s="53">
        <v>7</v>
      </c>
      <c r="B7" s="54" t="s">
        <v>7</v>
      </c>
      <c r="C7" s="79">
        <v>25850</v>
      </c>
      <c r="D7" s="68">
        <v>24628</v>
      </c>
      <c r="E7" s="65">
        <v>24520</v>
      </c>
      <c r="F7" s="73">
        <f t="shared" si="0"/>
        <v>1.7487558479372632E-3</v>
      </c>
      <c r="G7" s="73">
        <f t="shared" si="1"/>
        <v>-5.1450676982591877E-2</v>
      </c>
      <c r="H7" s="65">
        <f t="shared" si="2"/>
        <v>-1330</v>
      </c>
      <c r="I7" s="56">
        <f t="shared" si="3"/>
        <v>-1.6435762736789292E-3</v>
      </c>
      <c r="J7" s="68">
        <f t="shared" si="4"/>
        <v>-108</v>
      </c>
      <c r="L7" s="92" t="s">
        <v>314</v>
      </c>
      <c r="M7" s="120">
        <v>0.44500000000000001</v>
      </c>
      <c r="N7" s="28"/>
      <c r="U7" s="92" t="s">
        <v>318</v>
      </c>
      <c r="V7" s="120">
        <v>-5.7000000000000002E-2</v>
      </c>
    </row>
    <row r="8" spans="1:22" ht="15" thickBot="1">
      <c r="A8" s="53">
        <v>8</v>
      </c>
      <c r="B8" s="54" t="s">
        <v>8</v>
      </c>
      <c r="C8" s="79">
        <v>61397</v>
      </c>
      <c r="D8" s="68">
        <v>64902</v>
      </c>
      <c r="E8" s="65">
        <v>65655</v>
      </c>
      <c r="F8" s="73">
        <f t="shared" si="0"/>
        <v>4.6824863456900907E-3</v>
      </c>
      <c r="G8" s="73">
        <f t="shared" si="1"/>
        <v>6.9351922732381055E-2</v>
      </c>
      <c r="H8" s="65">
        <f t="shared" si="2"/>
        <v>4258</v>
      </c>
      <c r="I8" s="56">
        <f t="shared" si="3"/>
        <v>5.2619156190412634E-3</v>
      </c>
      <c r="J8" s="68">
        <f t="shared" si="4"/>
        <v>753</v>
      </c>
      <c r="L8" s="92" t="s">
        <v>315</v>
      </c>
      <c r="M8" s="120">
        <v>0.64700000000000002</v>
      </c>
      <c r="N8" s="28"/>
      <c r="U8" s="92" t="s">
        <v>324</v>
      </c>
      <c r="V8" s="120">
        <v>-6.0999999999999999E-2</v>
      </c>
    </row>
    <row r="9" spans="1:22" ht="15" thickBot="1">
      <c r="A9" s="53">
        <v>9</v>
      </c>
      <c r="B9" s="54" t="s">
        <v>9</v>
      </c>
      <c r="C9" s="79">
        <v>9459</v>
      </c>
      <c r="D9" s="68">
        <v>9014</v>
      </c>
      <c r="E9" s="65">
        <v>8272</v>
      </c>
      <c r="F9" s="73">
        <f t="shared" si="0"/>
        <v>5.8995548018503439E-4</v>
      </c>
      <c r="G9" s="73">
        <f t="shared" si="1"/>
        <v>-0.12548895232054127</v>
      </c>
      <c r="H9" s="65">
        <f t="shared" si="2"/>
        <v>-1187</v>
      </c>
      <c r="I9" s="56">
        <f t="shared" si="3"/>
        <v>-1.4668609299675857E-3</v>
      </c>
      <c r="J9" s="68">
        <f t="shared" si="4"/>
        <v>-742</v>
      </c>
      <c r="L9" s="92" t="s">
        <v>279</v>
      </c>
      <c r="M9" s="120">
        <v>0.64900000000000002</v>
      </c>
      <c r="N9" s="28"/>
      <c r="U9" s="92" t="s">
        <v>319</v>
      </c>
      <c r="V9" s="120">
        <v>-7.6999999999999999E-2</v>
      </c>
    </row>
    <row r="10" spans="1:22" s="27" customFormat="1" ht="15" thickBot="1">
      <c r="A10" s="53">
        <v>10</v>
      </c>
      <c r="B10" s="54" t="s">
        <v>10</v>
      </c>
      <c r="C10" s="79">
        <v>436521</v>
      </c>
      <c r="D10" s="65">
        <v>437545</v>
      </c>
      <c r="E10" s="65">
        <v>449496</v>
      </c>
      <c r="F10" s="73">
        <f t="shared" si="0"/>
        <v>3.2057861281582715E-2</v>
      </c>
      <c r="G10" s="73">
        <f t="shared" si="1"/>
        <v>2.9723655906588688E-2</v>
      </c>
      <c r="H10" s="65">
        <f t="shared" si="2"/>
        <v>12975</v>
      </c>
      <c r="I10" s="56">
        <f t="shared" si="3"/>
        <v>1.6034136955627148E-2</v>
      </c>
      <c r="J10" s="68">
        <f t="shared" si="4"/>
        <v>11951</v>
      </c>
      <c r="L10" s="92" t="s">
        <v>316</v>
      </c>
      <c r="M10" s="120">
        <v>1.1060000000000001</v>
      </c>
      <c r="N10" s="28"/>
      <c r="U10" s="92" t="s">
        <v>276</v>
      </c>
      <c r="V10" s="120">
        <v>-0.125</v>
      </c>
    </row>
    <row r="11" spans="1:22" ht="15" thickBot="1">
      <c r="A11" s="57">
        <v>11</v>
      </c>
      <c r="B11" s="54" t="s">
        <v>11</v>
      </c>
      <c r="C11" s="79">
        <v>15480</v>
      </c>
      <c r="D11" s="65">
        <v>15915</v>
      </c>
      <c r="E11" s="65">
        <v>16265</v>
      </c>
      <c r="F11" s="73">
        <f t="shared" si="0"/>
        <v>1.1600128004363617E-3</v>
      </c>
      <c r="G11" s="73">
        <f t="shared" si="1"/>
        <v>5.071059431524548E-2</v>
      </c>
      <c r="H11" s="65">
        <f t="shared" si="2"/>
        <v>785</v>
      </c>
      <c r="I11" s="56">
        <f t="shared" si="3"/>
        <v>9.700807329608718E-4</v>
      </c>
      <c r="J11" s="68">
        <f t="shared" si="4"/>
        <v>350</v>
      </c>
      <c r="L11" s="92" t="s">
        <v>317</v>
      </c>
      <c r="M11" s="120">
        <v>1.946</v>
      </c>
      <c r="N11" s="28"/>
      <c r="U11" s="92" t="s">
        <v>277</v>
      </c>
      <c r="V11" s="120">
        <v>-0.245</v>
      </c>
    </row>
    <row r="12" spans="1:22" ht="16.5" customHeight="1">
      <c r="A12" s="57">
        <v>12</v>
      </c>
      <c r="B12" s="54" t="s">
        <v>12</v>
      </c>
      <c r="C12" s="79">
        <v>3189</v>
      </c>
      <c r="D12" s="65">
        <v>3509</v>
      </c>
      <c r="E12" s="65">
        <v>3518</v>
      </c>
      <c r="F12" s="73">
        <f t="shared" si="0"/>
        <v>2.5090224604581128E-4</v>
      </c>
      <c r="G12" s="73">
        <f t="shared" si="1"/>
        <v>0.10316713703355283</v>
      </c>
      <c r="H12" s="65">
        <f t="shared" si="2"/>
        <v>329</v>
      </c>
      <c r="I12" s="56">
        <f t="shared" si="3"/>
        <v>4.0656886769952459E-4</v>
      </c>
      <c r="J12" s="68">
        <f t="shared" si="4"/>
        <v>9</v>
      </c>
    </row>
    <row r="13" spans="1:22">
      <c r="A13" s="57">
        <v>13</v>
      </c>
      <c r="B13" s="54" t="s">
        <v>13</v>
      </c>
      <c r="C13" s="79">
        <v>440667</v>
      </c>
      <c r="D13" s="65">
        <v>418688</v>
      </c>
      <c r="E13" s="65">
        <v>420746</v>
      </c>
      <c r="F13" s="73">
        <f t="shared" si="0"/>
        <v>3.0007423654005376E-2</v>
      </c>
      <c r="G13" s="73">
        <f t="shared" si="1"/>
        <v>-4.5206471099492364E-2</v>
      </c>
      <c r="H13" s="65">
        <f t="shared" si="2"/>
        <v>-19921</v>
      </c>
      <c r="I13" s="56">
        <f t="shared" si="3"/>
        <v>-2.4617806727787933E-2</v>
      </c>
      <c r="J13" s="68">
        <f t="shared" si="4"/>
        <v>2058</v>
      </c>
      <c r="L13" s="3"/>
      <c r="M13" s="12"/>
      <c r="U13" s="3"/>
      <c r="V13" s="12"/>
    </row>
    <row r="14" spans="1:22" s="27" customFormat="1">
      <c r="A14" s="57">
        <v>14</v>
      </c>
      <c r="B14" s="54" t="s">
        <v>14</v>
      </c>
      <c r="C14" s="79">
        <v>489384</v>
      </c>
      <c r="D14" s="65">
        <v>479179</v>
      </c>
      <c r="E14" s="65">
        <v>479324</v>
      </c>
      <c r="F14" s="73">
        <f t="shared" si="0"/>
        <v>3.4185181405247997E-2</v>
      </c>
      <c r="G14" s="73">
        <f t="shared" si="1"/>
        <v>-2.055645464502313E-2</v>
      </c>
      <c r="H14" s="65">
        <f t="shared" si="2"/>
        <v>-10060</v>
      </c>
      <c r="I14" s="56">
        <f t="shared" si="3"/>
        <v>-1.2431862641511299E-2</v>
      </c>
      <c r="J14" s="68">
        <f t="shared" si="4"/>
        <v>145</v>
      </c>
      <c r="K14" s="34"/>
      <c r="L14" s="3"/>
      <c r="M14" s="12"/>
      <c r="U14" s="3"/>
      <c r="V14" s="12"/>
    </row>
    <row r="15" spans="1:22">
      <c r="A15" s="57">
        <v>15</v>
      </c>
      <c r="B15" s="54" t="s">
        <v>15</v>
      </c>
      <c r="C15" s="79">
        <v>64741</v>
      </c>
      <c r="D15" s="65">
        <v>61368</v>
      </c>
      <c r="E15" s="65">
        <v>61431</v>
      </c>
      <c r="F15" s="73">
        <f t="shared" si="0"/>
        <v>4.381232483467945E-3</v>
      </c>
      <c r="G15" s="73">
        <f t="shared" si="1"/>
        <v>-5.1126797547149411E-2</v>
      </c>
      <c r="H15" s="65">
        <f t="shared" si="2"/>
        <v>-3310</v>
      </c>
      <c r="I15" s="56">
        <f t="shared" si="3"/>
        <v>-4.0904041096821468E-3</v>
      </c>
      <c r="J15" s="68">
        <f t="shared" si="4"/>
        <v>63</v>
      </c>
      <c r="K15" s="34"/>
      <c r="L15" s="3"/>
      <c r="M15" s="16"/>
      <c r="U15" s="3"/>
      <c r="V15" s="12"/>
    </row>
    <row r="16" spans="1:22">
      <c r="A16" s="57">
        <v>16</v>
      </c>
      <c r="B16" s="54" t="s">
        <v>16</v>
      </c>
      <c r="C16" s="79">
        <v>67516</v>
      </c>
      <c r="D16" s="65">
        <v>66461</v>
      </c>
      <c r="E16" s="65">
        <v>67245</v>
      </c>
      <c r="F16" s="73">
        <f t="shared" si="0"/>
        <v>4.7958844614413246E-3</v>
      </c>
      <c r="G16" s="73">
        <f t="shared" si="1"/>
        <v>-4.013863380532022E-3</v>
      </c>
      <c r="H16" s="65">
        <f t="shared" si="2"/>
        <v>-271</v>
      </c>
      <c r="I16" s="56">
        <f t="shared" si="3"/>
        <v>-3.3489411290751116E-4</v>
      </c>
      <c r="J16" s="68">
        <f t="shared" si="4"/>
        <v>784</v>
      </c>
      <c r="K16" s="35"/>
      <c r="L16" s="3"/>
      <c r="M16" s="12"/>
      <c r="U16" s="3"/>
      <c r="V16" s="12"/>
    </row>
    <row r="17" spans="1:22">
      <c r="A17" s="57">
        <v>17</v>
      </c>
      <c r="B17" s="54" t="s">
        <v>17</v>
      </c>
      <c r="C17" s="79">
        <v>48908</v>
      </c>
      <c r="D17" s="65">
        <v>51191</v>
      </c>
      <c r="E17" s="65">
        <v>51487</v>
      </c>
      <c r="F17" s="73">
        <f t="shared" si="0"/>
        <v>3.6720306828199787E-3</v>
      </c>
      <c r="G17" s="73">
        <f t="shared" si="1"/>
        <v>5.273165944221804E-2</v>
      </c>
      <c r="H17" s="65">
        <f t="shared" si="2"/>
        <v>2579</v>
      </c>
      <c r="I17" s="56">
        <f t="shared" si="3"/>
        <v>3.1870550449759087E-3</v>
      </c>
      <c r="J17" s="68">
        <f t="shared" si="4"/>
        <v>296</v>
      </c>
      <c r="K17" s="35"/>
      <c r="L17" s="3"/>
      <c r="M17" s="12"/>
      <c r="U17" s="3"/>
      <c r="V17" s="12"/>
    </row>
    <row r="18" spans="1:22">
      <c r="A18" s="57">
        <v>18</v>
      </c>
      <c r="B18" s="54" t="s">
        <v>18</v>
      </c>
      <c r="C18" s="79">
        <v>64108</v>
      </c>
      <c r="D18" s="65">
        <v>63060</v>
      </c>
      <c r="E18" s="65">
        <v>60466</v>
      </c>
      <c r="F18" s="73">
        <f t="shared" si="0"/>
        <v>4.3124090987510019E-3</v>
      </c>
      <c r="G18" s="73">
        <f t="shared" si="1"/>
        <v>-5.6810382479565734E-2</v>
      </c>
      <c r="H18" s="65">
        <f t="shared" si="2"/>
        <v>-3642</v>
      </c>
      <c r="I18" s="56">
        <f t="shared" si="3"/>
        <v>-4.5006802922847068E-3</v>
      </c>
      <c r="J18" s="68">
        <f t="shared" si="4"/>
        <v>-2594</v>
      </c>
      <c r="K18" s="35"/>
      <c r="L18" s="3"/>
      <c r="M18" s="12"/>
      <c r="U18" s="3"/>
      <c r="V18" s="12"/>
    </row>
    <row r="19" spans="1:22">
      <c r="A19" s="57">
        <v>19</v>
      </c>
      <c r="B19" s="54" t="s">
        <v>19</v>
      </c>
      <c r="C19" s="79">
        <v>8012</v>
      </c>
      <c r="D19" s="65">
        <v>7781</v>
      </c>
      <c r="E19" s="65">
        <v>7842</v>
      </c>
      <c r="F19" s="73">
        <f t="shared" si="0"/>
        <v>5.592880652334429E-4</v>
      </c>
      <c r="G19" s="73">
        <f t="shared" si="1"/>
        <v>-2.1218172740888667E-2</v>
      </c>
      <c r="H19" s="65">
        <f t="shared" si="2"/>
        <v>-170</v>
      </c>
      <c r="I19" s="56">
        <f t="shared" si="3"/>
        <v>-2.1008117783866012E-4</v>
      </c>
      <c r="J19" s="68">
        <f t="shared" si="4"/>
        <v>61</v>
      </c>
      <c r="K19" s="35"/>
      <c r="L19" s="3"/>
      <c r="M19" s="12"/>
      <c r="U19" s="3"/>
      <c r="V19" s="12"/>
    </row>
    <row r="20" spans="1:22">
      <c r="A20" s="57">
        <v>20</v>
      </c>
      <c r="B20" s="54" t="s">
        <v>20</v>
      </c>
      <c r="C20" s="79">
        <v>71339</v>
      </c>
      <c r="D20" s="65">
        <v>73715</v>
      </c>
      <c r="E20" s="65">
        <v>74178</v>
      </c>
      <c r="F20" s="73">
        <f t="shared" si="0"/>
        <v>5.2903430378584962E-3</v>
      </c>
      <c r="G20" s="73">
        <f t="shared" si="1"/>
        <v>3.9795904063695875E-2</v>
      </c>
      <c r="H20" s="65">
        <f t="shared" si="2"/>
        <v>2839</v>
      </c>
      <c r="I20" s="56">
        <f t="shared" si="3"/>
        <v>3.5083556699056239E-3</v>
      </c>
      <c r="J20" s="68">
        <f t="shared" si="4"/>
        <v>463</v>
      </c>
      <c r="K20" s="35"/>
      <c r="L20" s="3"/>
      <c r="M20" s="12"/>
      <c r="U20" s="3"/>
      <c r="V20" s="12"/>
    </row>
    <row r="21" spans="1:22">
      <c r="A21" s="57">
        <v>21</v>
      </c>
      <c r="B21" s="54" t="s">
        <v>21</v>
      </c>
      <c r="C21" s="79">
        <v>18201</v>
      </c>
      <c r="D21" s="65">
        <v>19266</v>
      </c>
      <c r="E21" s="65">
        <v>19850</v>
      </c>
      <c r="F21" s="73">
        <f t="shared" si="0"/>
        <v>1.4156934576490489E-3</v>
      </c>
      <c r="G21" s="73">
        <f t="shared" si="1"/>
        <v>9.0599417614416797E-2</v>
      </c>
      <c r="H21" s="65">
        <f t="shared" si="2"/>
        <v>1649</v>
      </c>
      <c r="I21" s="56">
        <f t="shared" si="3"/>
        <v>2.0377874250350034E-3</v>
      </c>
      <c r="J21" s="68">
        <f t="shared" si="4"/>
        <v>584</v>
      </c>
      <c r="K21" s="35"/>
      <c r="L21" s="3"/>
      <c r="M21" s="16"/>
      <c r="U21" s="3"/>
      <c r="V21" s="12"/>
    </row>
    <row r="22" spans="1:22">
      <c r="A22" s="57">
        <v>22</v>
      </c>
      <c r="B22" s="54" t="s">
        <v>22</v>
      </c>
      <c r="C22" s="79">
        <v>188791</v>
      </c>
      <c r="D22" s="65">
        <v>195225</v>
      </c>
      <c r="E22" s="65">
        <v>196402</v>
      </c>
      <c r="F22" s="73">
        <f t="shared" si="0"/>
        <v>1.4007306119354584E-2</v>
      </c>
      <c r="G22" s="73">
        <f t="shared" si="1"/>
        <v>4.0314421767986823E-2</v>
      </c>
      <c r="H22" s="65">
        <f t="shared" si="2"/>
        <v>7611</v>
      </c>
      <c r="I22" s="56">
        <f t="shared" si="3"/>
        <v>9.4054579090002491E-3</v>
      </c>
      <c r="J22" s="68">
        <f t="shared" si="4"/>
        <v>1177</v>
      </c>
      <c r="K22" s="35"/>
      <c r="L22" s="3"/>
      <c r="M22" s="12"/>
      <c r="U22" s="3"/>
      <c r="V22" s="12"/>
    </row>
    <row r="23" spans="1:22">
      <c r="A23" s="57">
        <v>23</v>
      </c>
      <c r="B23" s="54" t="s">
        <v>23</v>
      </c>
      <c r="C23" s="79">
        <v>226141</v>
      </c>
      <c r="D23" s="65">
        <v>230741</v>
      </c>
      <c r="E23" s="65">
        <v>232649</v>
      </c>
      <c r="F23" s="73">
        <f t="shared" si="0"/>
        <v>1.6592426560634435E-2</v>
      </c>
      <c r="G23" s="73">
        <f t="shared" si="1"/>
        <v>2.8778505445717494E-2</v>
      </c>
      <c r="H23" s="65">
        <f t="shared" si="2"/>
        <v>6508</v>
      </c>
      <c r="I23" s="56">
        <f t="shared" si="3"/>
        <v>8.0424017963176483E-3</v>
      </c>
      <c r="J23" s="68">
        <f t="shared" si="4"/>
        <v>1908</v>
      </c>
      <c r="K23" s="35"/>
      <c r="L23" s="3"/>
      <c r="M23" s="12"/>
      <c r="U23" s="3"/>
      <c r="V23" s="12"/>
    </row>
    <row r="24" spans="1:22">
      <c r="A24" s="57">
        <v>24</v>
      </c>
      <c r="B24" s="54" t="s">
        <v>24</v>
      </c>
      <c r="C24" s="79">
        <v>152677</v>
      </c>
      <c r="D24" s="65">
        <v>148850</v>
      </c>
      <c r="E24" s="65">
        <v>151090</v>
      </c>
      <c r="F24" s="73">
        <f t="shared" si="0"/>
        <v>1.0775673779153389E-2</v>
      </c>
      <c r="G24" s="73">
        <f t="shared" si="1"/>
        <v>-1.0394492949167196E-2</v>
      </c>
      <c r="H24" s="65">
        <f t="shared" si="2"/>
        <v>-1587</v>
      </c>
      <c r="I24" s="56">
        <f t="shared" si="3"/>
        <v>-1.9611695837056095E-3</v>
      </c>
      <c r="J24" s="68">
        <f t="shared" si="4"/>
        <v>2240</v>
      </c>
      <c r="L24" s="3"/>
      <c r="M24" s="12"/>
    </row>
    <row r="25" spans="1:22">
      <c r="A25" s="57">
        <v>25</v>
      </c>
      <c r="B25" s="54" t="s">
        <v>25</v>
      </c>
      <c r="C25" s="79">
        <v>402804</v>
      </c>
      <c r="D25" s="65">
        <v>406179</v>
      </c>
      <c r="E25" s="65">
        <v>403732</v>
      </c>
      <c r="F25" s="73">
        <f t="shared" si="0"/>
        <v>2.8793992495897518E-2</v>
      </c>
      <c r="G25" s="73">
        <f t="shared" si="1"/>
        <v>2.3038500114199462E-3</v>
      </c>
      <c r="H25" s="65">
        <f t="shared" si="2"/>
        <v>928</v>
      </c>
      <c r="I25" s="56">
        <f t="shared" si="3"/>
        <v>1.1467960766722153E-3</v>
      </c>
      <c r="J25" s="68">
        <f t="shared" si="4"/>
        <v>-2447</v>
      </c>
      <c r="L25" s="11"/>
      <c r="M25" s="12"/>
    </row>
    <row r="26" spans="1:22">
      <c r="A26" s="57">
        <v>26</v>
      </c>
      <c r="B26" s="54" t="s">
        <v>26</v>
      </c>
      <c r="C26" s="79">
        <v>33886</v>
      </c>
      <c r="D26" s="65">
        <v>34097</v>
      </c>
      <c r="E26" s="65">
        <v>34083</v>
      </c>
      <c r="F26" s="73">
        <f t="shared" si="0"/>
        <v>2.4307848925467271E-3</v>
      </c>
      <c r="G26" s="73">
        <f t="shared" si="1"/>
        <v>5.8136103405536212E-3</v>
      </c>
      <c r="H26" s="65">
        <f t="shared" si="2"/>
        <v>197</v>
      </c>
      <c r="I26" s="56">
        <f t="shared" si="3"/>
        <v>2.4344701196597673E-4</v>
      </c>
      <c r="J26" s="68">
        <f t="shared" si="4"/>
        <v>-14</v>
      </c>
      <c r="L26" s="11"/>
      <c r="M26" s="12"/>
    </row>
    <row r="27" spans="1:22">
      <c r="A27" s="57">
        <v>27</v>
      </c>
      <c r="B27" s="54" t="s">
        <v>27</v>
      </c>
      <c r="C27" s="79">
        <v>120247</v>
      </c>
      <c r="D27" s="65">
        <v>127845</v>
      </c>
      <c r="E27" s="65">
        <v>129592</v>
      </c>
      <c r="F27" s="73">
        <f t="shared" si="0"/>
        <v>9.2424456707131258E-3</v>
      </c>
      <c r="G27" s="73">
        <f t="shared" si="1"/>
        <v>7.7715036549768399E-2</v>
      </c>
      <c r="H27" s="65">
        <f t="shared" si="2"/>
        <v>9345</v>
      </c>
      <c r="I27" s="56">
        <f t="shared" si="3"/>
        <v>1.1548285922954581E-2</v>
      </c>
      <c r="J27" s="68">
        <f t="shared" si="4"/>
        <v>1747</v>
      </c>
      <c r="L27" s="3"/>
      <c r="M27" s="12"/>
    </row>
    <row r="28" spans="1:22">
      <c r="A28" s="57">
        <v>28</v>
      </c>
      <c r="B28" s="54" t="s">
        <v>28</v>
      </c>
      <c r="C28" s="79">
        <v>129887</v>
      </c>
      <c r="D28" s="65">
        <v>141558</v>
      </c>
      <c r="E28" s="65">
        <v>142202</v>
      </c>
      <c r="F28" s="73">
        <f t="shared" si="0"/>
        <v>1.0141785444060959E-2</v>
      </c>
      <c r="G28" s="73">
        <f t="shared" si="1"/>
        <v>9.4813183767428616E-2</v>
      </c>
      <c r="H28" s="65">
        <f t="shared" si="2"/>
        <v>12315</v>
      </c>
      <c r="I28" s="56">
        <f t="shared" si="3"/>
        <v>1.5218527676959409E-2</v>
      </c>
      <c r="J28" s="68">
        <f t="shared" si="4"/>
        <v>644</v>
      </c>
      <c r="L28" s="3"/>
      <c r="M28" s="12"/>
    </row>
    <row r="29" spans="1:22">
      <c r="A29" s="57">
        <v>29</v>
      </c>
      <c r="B29" s="54" t="s">
        <v>29</v>
      </c>
      <c r="C29" s="79">
        <v>152813</v>
      </c>
      <c r="D29" s="65">
        <v>164318</v>
      </c>
      <c r="E29" s="65">
        <v>166902</v>
      </c>
      <c r="F29" s="73">
        <f t="shared" si="0"/>
        <v>1.1903378814536097E-2</v>
      </c>
      <c r="G29" s="73">
        <f t="shared" si="1"/>
        <v>9.2197653341011557E-2</v>
      </c>
      <c r="H29" s="65">
        <f t="shared" si="2"/>
        <v>14089</v>
      </c>
      <c r="I29" s="56">
        <f t="shared" si="3"/>
        <v>1.7410786556287545E-2</v>
      </c>
      <c r="J29" s="68">
        <f t="shared" si="4"/>
        <v>2584</v>
      </c>
      <c r="L29" s="11"/>
      <c r="M29" s="12"/>
    </row>
    <row r="30" spans="1:22">
      <c r="A30" s="57">
        <v>30</v>
      </c>
      <c r="B30" s="54" t="s">
        <v>30</v>
      </c>
      <c r="C30" s="79">
        <v>46253</v>
      </c>
      <c r="D30" s="65">
        <v>45847</v>
      </c>
      <c r="E30" s="65">
        <v>46966</v>
      </c>
      <c r="F30" s="73">
        <f t="shared" si="0"/>
        <v>3.3495949084103387E-3</v>
      </c>
      <c r="G30" s="73">
        <f t="shared" si="1"/>
        <v>1.5415216310293387E-2</v>
      </c>
      <c r="H30" s="65">
        <f t="shared" si="2"/>
        <v>713</v>
      </c>
      <c r="I30" s="56">
        <f t="shared" si="3"/>
        <v>8.8110517528802745E-4</v>
      </c>
      <c r="J30" s="68">
        <f t="shared" si="4"/>
        <v>1119</v>
      </c>
      <c r="L30" s="3"/>
      <c r="M30" s="12"/>
    </row>
    <row r="31" spans="1:22">
      <c r="A31" s="57">
        <v>31</v>
      </c>
      <c r="B31" s="54" t="s">
        <v>31</v>
      </c>
      <c r="C31" s="79">
        <v>164120</v>
      </c>
      <c r="D31" s="65">
        <v>167786</v>
      </c>
      <c r="E31" s="65">
        <v>167287</v>
      </c>
      <c r="F31" s="73">
        <f t="shared" si="0"/>
        <v>1.1930836848853221E-2</v>
      </c>
      <c r="G31" s="73">
        <f t="shared" si="1"/>
        <v>1.9296855959054351E-2</v>
      </c>
      <c r="H31" s="65">
        <f t="shared" si="2"/>
        <v>3167</v>
      </c>
      <c r="I31" s="56">
        <f t="shared" si="3"/>
        <v>3.9136887659708035E-3</v>
      </c>
      <c r="J31" s="68">
        <f t="shared" si="4"/>
        <v>-499</v>
      </c>
      <c r="L31" s="3"/>
      <c r="M31" s="12"/>
    </row>
    <row r="32" spans="1:22">
      <c r="A32" s="57">
        <v>32</v>
      </c>
      <c r="B32" s="54" t="s">
        <v>32</v>
      </c>
      <c r="C32" s="79">
        <v>51027</v>
      </c>
      <c r="D32" s="65">
        <v>54068</v>
      </c>
      <c r="E32" s="65">
        <v>54183</v>
      </c>
      <c r="F32" s="73">
        <f t="shared" si="0"/>
        <v>3.8643082426094919E-3</v>
      </c>
      <c r="G32" s="73">
        <f t="shared" si="1"/>
        <v>6.1849609030513258E-2</v>
      </c>
      <c r="H32" s="65">
        <f t="shared" si="2"/>
        <v>3156</v>
      </c>
      <c r="I32" s="56">
        <f t="shared" si="3"/>
        <v>3.9000952779930081E-3</v>
      </c>
      <c r="J32" s="68">
        <f t="shared" si="4"/>
        <v>115</v>
      </c>
      <c r="L32" s="3"/>
      <c r="M32" s="12"/>
    </row>
    <row r="33" spans="1:13">
      <c r="A33" s="57">
        <v>33</v>
      </c>
      <c r="B33" s="54" t="s">
        <v>33</v>
      </c>
      <c r="C33" s="79">
        <v>170543</v>
      </c>
      <c r="D33" s="65">
        <v>162224</v>
      </c>
      <c r="E33" s="65">
        <v>166609</v>
      </c>
      <c r="F33" s="73">
        <f t="shared" si="0"/>
        <v>1.1882482180627223E-2</v>
      </c>
      <c r="G33" s="73">
        <f t="shared" si="1"/>
        <v>-2.3067496173985447E-2</v>
      </c>
      <c r="H33" s="65">
        <f t="shared" si="2"/>
        <v>-3934</v>
      </c>
      <c r="I33" s="56">
        <f t="shared" si="3"/>
        <v>-4.8615256095134642E-3</v>
      </c>
      <c r="J33" s="68">
        <f t="shared" si="4"/>
        <v>4385</v>
      </c>
      <c r="L33" s="3"/>
      <c r="M33" s="12"/>
    </row>
    <row r="34" spans="1:13">
      <c r="A34" s="57">
        <v>35</v>
      </c>
      <c r="B34" s="54" t="s">
        <v>34</v>
      </c>
      <c r="C34" s="79">
        <v>93154</v>
      </c>
      <c r="D34" s="68">
        <v>89494</v>
      </c>
      <c r="E34" s="65">
        <v>91873</v>
      </c>
      <c r="F34" s="73">
        <f t="shared" ref="F34:F65" si="5">E34/$E$90</f>
        <v>6.5523428229013131E-3</v>
      </c>
      <c r="G34" s="73">
        <f t="shared" si="1"/>
        <v>-1.3751422375850742E-2</v>
      </c>
      <c r="H34" s="65">
        <f t="shared" si="2"/>
        <v>-1281</v>
      </c>
      <c r="I34" s="56">
        <f t="shared" si="3"/>
        <v>-1.5830234635960214E-3</v>
      </c>
      <c r="J34" s="68">
        <f t="shared" si="4"/>
        <v>2379</v>
      </c>
      <c r="L34" s="3"/>
      <c r="M34" s="12"/>
    </row>
    <row r="35" spans="1:13">
      <c r="A35" s="57">
        <v>36</v>
      </c>
      <c r="B35" s="54" t="s">
        <v>35</v>
      </c>
      <c r="C35" s="79">
        <v>15823</v>
      </c>
      <c r="D35" s="68">
        <v>16934</v>
      </c>
      <c r="E35" s="65">
        <v>17937</v>
      </c>
      <c r="F35" s="73">
        <f t="shared" si="5"/>
        <v>1.2792591208992941E-3</v>
      </c>
      <c r="G35" s="73">
        <f t="shared" si="1"/>
        <v>0.13360298299943121</v>
      </c>
      <c r="H35" s="65">
        <f t="shared" si="2"/>
        <v>2114</v>
      </c>
      <c r="I35" s="56">
        <f t="shared" si="3"/>
        <v>2.6124212350054558E-3</v>
      </c>
      <c r="J35" s="68">
        <f t="shared" si="4"/>
        <v>1003</v>
      </c>
    </row>
    <row r="36" spans="1:13">
      <c r="A36" s="57">
        <v>37</v>
      </c>
      <c r="B36" s="54" t="s">
        <v>36</v>
      </c>
      <c r="C36" s="79">
        <v>8136</v>
      </c>
      <c r="D36" s="68">
        <v>13242</v>
      </c>
      <c r="E36" s="65">
        <v>13415</v>
      </c>
      <c r="F36" s="73">
        <f t="shared" si="5"/>
        <v>9.5675202691999949E-4</v>
      </c>
      <c r="G36" s="73">
        <f t="shared" si="1"/>
        <v>0.64884464110127826</v>
      </c>
      <c r="H36" s="65">
        <f t="shared" si="2"/>
        <v>5279</v>
      </c>
      <c r="I36" s="56">
        <f t="shared" si="3"/>
        <v>6.5236384577075698E-3</v>
      </c>
      <c r="J36" s="68">
        <f t="shared" si="4"/>
        <v>173</v>
      </c>
    </row>
    <row r="37" spans="1:13">
      <c r="A37" s="57">
        <v>38</v>
      </c>
      <c r="B37" s="54" t="s">
        <v>37</v>
      </c>
      <c r="C37" s="79">
        <v>62195</v>
      </c>
      <c r="D37" s="68">
        <v>89260</v>
      </c>
      <c r="E37" s="65">
        <v>89895</v>
      </c>
      <c r="F37" s="73">
        <f t="shared" si="5"/>
        <v>6.4112727141239917E-3</v>
      </c>
      <c r="G37" s="73">
        <f t="shared" si="1"/>
        <v>0.44537342230082805</v>
      </c>
      <c r="H37" s="65">
        <f t="shared" si="2"/>
        <v>27700</v>
      </c>
      <c r="I37" s="56">
        <f t="shared" si="3"/>
        <v>3.4230874271358153E-2</v>
      </c>
      <c r="J37" s="68">
        <f t="shared" si="4"/>
        <v>635</v>
      </c>
    </row>
    <row r="38" spans="1:13">
      <c r="A38" s="57">
        <v>39</v>
      </c>
      <c r="B38" s="54" t="s">
        <v>38</v>
      </c>
      <c r="C38" s="79">
        <v>1495</v>
      </c>
      <c r="D38" s="68">
        <v>2104</v>
      </c>
      <c r="E38" s="65">
        <v>2149</v>
      </c>
      <c r="F38" s="73">
        <f t="shared" si="5"/>
        <v>1.5326575518830258E-4</v>
      </c>
      <c r="G38" s="73">
        <f t="shared" si="1"/>
        <v>0.43745819397993313</v>
      </c>
      <c r="H38" s="65">
        <f t="shared" si="2"/>
        <v>654</v>
      </c>
      <c r="I38" s="56">
        <f t="shared" si="3"/>
        <v>8.0819464886166897E-4</v>
      </c>
      <c r="J38" s="68">
        <f t="shared" si="4"/>
        <v>45</v>
      </c>
    </row>
    <row r="39" spans="1:13" s="27" customFormat="1">
      <c r="A39" s="57">
        <v>41</v>
      </c>
      <c r="B39" s="54" t="s">
        <v>39</v>
      </c>
      <c r="C39" s="79">
        <v>1166412</v>
      </c>
      <c r="D39" s="68">
        <v>1235075</v>
      </c>
      <c r="E39" s="65">
        <v>1298636</v>
      </c>
      <c r="F39" s="73">
        <f t="shared" si="5"/>
        <v>9.2618160658313867E-2</v>
      </c>
      <c r="G39" s="73">
        <f t="shared" si="1"/>
        <v>0.11335960192453438</v>
      </c>
      <c r="H39" s="65">
        <f t="shared" si="2"/>
        <v>132224</v>
      </c>
      <c r="I39" s="56">
        <f t="shared" si="3"/>
        <v>0.16339866857964117</v>
      </c>
      <c r="J39" s="68">
        <f t="shared" si="4"/>
        <v>63561</v>
      </c>
    </row>
    <row r="40" spans="1:13">
      <c r="A40" s="57">
        <v>42</v>
      </c>
      <c r="B40" s="54" t="s">
        <v>40</v>
      </c>
      <c r="C40" s="79">
        <v>383771</v>
      </c>
      <c r="D40" s="68">
        <v>357042</v>
      </c>
      <c r="E40" s="65">
        <v>374988</v>
      </c>
      <c r="F40" s="73">
        <f t="shared" si="5"/>
        <v>2.6743982785738113E-2</v>
      </c>
      <c r="G40" s="73">
        <f t="shared" si="1"/>
        <v>-2.28860440210438E-2</v>
      </c>
      <c r="H40" s="65">
        <f t="shared" si="2"/>
        <v>-8783</v>
      </c>
      <c r="I40" s="56">
        <f t="shared" si="3"/>
        <v>-1.0853782264452659E-2</v>
      </c>
      <c r="J40" s="68">
        <f t="shared" si="4"/>
        <v>17946</v>
      </c>
    </row>
    <row r="41" spans="1:13">
      <c r="A41" s="57">
        <v>43</v>
      </c>
      <c r="B41" s="54" t="s">
        <v>41</v>
      </c>
      <c r="C41" s="79">
        <v>355501</v>
      </c>
      <c r="D41" s="68">
        <v>346851</v>
      </c>
      <c r="E41" s="65">
        <v>357000</v>
      </c>
      <c r="F41" s="73">
        <f t="shared" si="5"/>
        <v>2.5461086366786418E-2</v>
      </c>
      <c r="G41" s="73">
        <f t="shared" si="1"/>
        <v>4.2165844821814846E-3</v>
      </c>
      <c r="H41" s="65">
        <f t="shared" si="2"/>
        <v>1499</v>
      </c>
      <c r="I41" s="56">
        <f t="shared" si="3"/>
        <v>1.8524216798832443E-3</v>
      </c>
      <c r="J41" s="68">
        <f t="shared" si="4"/>
        <v>10149</v>
      </c>
    </row>
    <row r="42" spans="1:13" s="27" customFormat="1">
      <c r="A42" s="57">
        <v>45</v>
      </c>
      <c r="B42" s="54" t="s">
        <v>42</v>
      </c>
      <c r="C42" s="79">
        <v>169752</v>
      </c>
      <c r="D42" s="68">
        <v>182174</v>
      </c>
      <c r="E42" s="65">
        <v>186048</v>
      </c>
      <c r="F42" s="73">
        <f t="shared" si="5"/>
        <v>1.3268863295148122E-2</v>
      </c>
      <c r="G42" s="73">
        <f t="shared" si="1"/>
        <v>9.5998868938215756E-2</v>
      </c>
      <c r="H42" s="65">
        <f t="shared" si="2"/>
        <v>16296</v>
      </c>
      <c r="I42" s="56">
        <f t="shared" si="3"/>
        <v>2.0138134553287092E-2</v>
      </c>
      <c r="J42" s="68">
        <f t="shared" si="4"/>
        <v>3874</v>
      </c>
    </row>
    <row r="43" spans="1:13" s="27" customFormat="1">
      <c r="A43" s="57">
        <v>46</v>
      </c>
      <c r="B43" s="54" t="s">
        <v>43</v>
      </c>
      <c r="C43" s="79">
        <v>597372</v>
      </c>
      <c r="D43" s="68">
        <v>642392</v>
      </c>
      <c r="E43" s="65">
        <v>650733</v>
      </c>
      <c r="F43" s="73">
        <f t="shared" si="5"/>
        <v>4.6409997520218564E-2</v>
      </c>
      <c r="G43" s="73">
        <f t="shared" si="1"/>
        <v>8.9326248970490754E-2</v>
      </c>
      <c r="H43" s="65">
        <f t="shared" si="2"/>
        <v>53361</v>
      </c>
      <c r="I43" s="56">
        <f t="shared" si="3"/>
        <v>6.5942010180286725E-2</v>
      </c>
      <c r="J43" s="68">
        <f t="shared" si="4"/>
        <v>8341</v>
      </c>
    </row>
    <row r="44" spans="1:13" s="27" customFormat="1">
      <c r="A44" s="57">
        <v>47</v>
      </c>
      <c r="B44" s="54" t="s">
        <v>44</v>
      </c>
      <c r="C44" s="79">
        <v>1228898</v>
      </c>
      <c r="D44" s="68">
        <v>1270975</v>
      </c>
      <c r="E44" s="65">
        <v>1284779</v>
      </c>
      <c r="F44" s="73">
        <f t="shared" si="5"/>
        <v>9.1629885381606407E-2</v>
      </c>
      <c r="G44" s="73">
        <f t="shared" si="1"/>
        <v>4.5472447672630277E-2</v>
      </c>
      <c r="H44" s="65">
        <f t="shared" si="2"/>
        <v>55881</v>
      </c>
      <c r="I44" s="56">
        <f t="shared" si="3"/>
        <v>6.9056154698836275E-2</v>
      </c>
      <c r="J44" s="68">
        <f t="shared" si="4"/>
        <v>13804</v>
      </c>
    </row>
    <row r="45" spans="1:13">
      <c r="A45" s="57">
        <v>49</v>
      </c>
      <c r="B45" s="54" t="s">
        <v>45</v>
      </c>
      <c r="C45" s="79">
        <v>569576</v>
      </c>
      <c r="D45" s="68">
        <v>541887</v>
      </c>
      <c r="E45" s="65">
        <v>544317</v>
      </c>
      <c r="F45" s="73">
        <f t="shared" si="5"/>
        <v>3.8820454195826568E-2</v>
      </c>
      <c r="G45" s="73">
        <f t="shared" si="1"/>
        <v>-4.4347023048723962E-2</v>
      </c>
      <c r="H45" s="65">
        <f t="shared" si="2"/>
        <v>-25259</v>
      </c>
      <c r="I45" s="56">
        <f t="shared" si="3"/>
        <v>-3.1214355711921861E-2</v>
      </c>
      <c r="J45" s="68">
        <f t="shared" si="4"/>
        <v>2430</v>
      </c>
    </row>
    <row r="46" spans="1:13">
      <c r="A46" s="57">
        <v>50</v>
      </c>
      <c r="B46" s="54" t="s">
        <v>46</v>
      </c>
      <c r="C46" s="79">
        <v>19188</v>
      </c>
      <c r="D46" s="68">
        <v>18774</v>
      </c>
      <c r="E46" s="65">
        <v>18777</v>
      </c>
      <c r="F46" s="73">
        <f t="shared" si="5"/>
        <v>1.3391675594093798E-3</v>
      </c>
      <c r="G46" s="73">
        <f t="shared" si="1"/>
        <v>-2.1419637273295811E-2</v>
      </c>
      <c r="H46" s="65">
        <f t="shared" si="2"/>
        <v>-411</v>
      </c>
      <c r="I46" s="56">
        <f t="shared" si="3"/>
        <v>-5.0790214171581949E-4</v>
      </c>
      <c r="J46" s="68">
        <f t="shared" si="4"/>
        <v>3</v>
      </c>
    </row>
    <row r="47" spans="1:13">
      <c r="A47" s="57">
        <v>51</v>
      </c>
      <c r="B47" s="54" t="s">
        <v>47</v>
      </c>
      <c r="C47" s="79">
        <v>22669</v>
      </c>
      <c r="D47" s="68">
        <v>24956</v>
      </c>
      <c r="E47" s="65">
        <v>25466</v>
      </c>
      <c r="F47" s="73">
        <f t="shared" si="5"/>
        <v>1.8162241608307647E-3</v>
      </c>
      <c r="G47" s="73">
        <f t="shared" si="1"/>
        <v>0.12338435749261105</v>
      </c>
      <c r="H47" s="65">
        <f t="shared" si="2"/>
        <v>2797</v>
      </c>
      <c r="I47" s="56">
        <f t="shared" si="3"/>
        <v>3.4564532612631317E-3</v>
      </c>
      <c r="J47" s="68">
        <f t="shared" si="4"/>
        <v>510</v>
      </c>
    </row>
    <row r="48" spans="1:13">
      <c r="A48" s="57">
        <v>52</v>
      </c>
      <c r="B48" s="54" t="s">
        <v>48</v>
      </c>
      <c r="C48" s="79">
        <v>236686</v>
      </c>
      <c r="D48" s="68">
        <v>238980</v>
      </c>
      <c r="E48" s="65">
        <v>243552</v>
      </c>
      <c r="F48" s="73">
        <f t="shared" si="5"/>
        <v>1.7370023828581417E-2</v>
      </c>
      <c r="G48" s="73">
        <f t="shared" si="1"/>
        <v>2.9008897864681478E-2</v>
      </c>
      <c r="H48" s="65">
        <f t="shared" si="2"/>
        <v>6866</v>
      </c>
      <c r="I48" s="56">
        <f t="shared" si="3"/>
        <v>8.4848080414131784E-3</v>
      </c>
      <c r="J48" s="68">
        <f t="shared" si="4"/>
        <v>4572</v>
      </c>
    </row>
    <row r="49" spans="1:10">
      <c r="A49" s="57">
        <v>53</v>
      </c>
      <c r="B49" s="54" t="s">
        <v>49</v>
      </c>
      <c r="C49" s="79">
        <v>28655</v>
      </c>
      <c r="D49" s="68">
        <v>32749</v>
      </c>
      <c r="E49" s="65">
        <v>29865</v>
      </c>
      <c r="F49" s="73">
        <f t="shared" si="5"/>
        <v>2.1299589477425111E-3</v>
      </c>
      <c r="G49" s="73">
        <f t="shared" si="1"/>
        <v>4.2226487523992322E-2</v>
      </c>
      <c r="H49" s="65">
        <f t="shared" si="2"/>
        <v>1210</v>
      </c>
      <c r="I49" s="56">
        <f t="shared" si="3"/>
        <v>1.4952836775575221E-3</v>
      </c>
      <c r="J49" s="68">
        <f t="shared" si="4"/>
        <v>-2884</v>
      </c>
    </row>
    <row r="50" spans="1:10" s="27" customFormat="1">
      <c r="A50" s="57">
        <v>55</v>
      </c>
      <c r="B50" s="54" t="s">
        <v>50</v>
      </c>
      <c r="C50" s="79">
        <v>366168</v>
      </c>
      <c r="D50" s="68">
        <v>383029</v>
      </c>
      <c r="E50" s="65">
        <v>383166</v>
      </c>
      <c r="F50" s="73">
        <f t="shared" si="5"/>
        <v>2.7327234226375587E-2</v>
      </c>
      <c r="G50" s="73">
        <f t="shared" si="1"/>
        <v>4.6421314806318413E-2</v>
      </c>
      <c r="H50" s="65">
        <f t="shared" si="2"/>
        <v>16998</v>
      </c>
      <c r="I50" s="56">
        <f t="shared" si="3"/>
        <v>2.1005646240597323E-2</v>
      </c>
      <c r="J50" s="68">
        <f t="shared" si="4"/>
        <v>137</v>
      </c>
    </row>
    <row r="51" spans="1:10" s="27" customFormat="1">
      <c r="A51" s="57">
        <v>56</v>
      </c>
      <c r="B51" s="54" t="s">
        <v>51</v>
      </c>
      <c r="C51" s="79">
        <v>545033</v>
      </c>
      <c r="D51" s="68">
        <v>577022</v>
      </c>
      <c r="E51" s="65">
        <v>588604</v>
      </c>
      <c r="F51" s="73">
        <f t="shared" si="5"/>
        <v>4.1978983977131526E-2</v>
      </c>
      <c r="G51" s="73">
        <f t="shared" si="1"/>
        <v>7.9941948469175267E-2</v>
      </c>
      <c r="H51" s="65">
        <f t="shared" si="2"/>
        <v>43571</v>
      </c>
      <c r="I51" s="56">
        <f t="shared" si="3"/>
        <v>5.3843805880048591E-2</v>
      </c>
      <c r="J51" s="68">
        <f t="shared" si="4"/>
        <v>11582</v>
      </c>
    </row>
    <row r="52" spans="1:10">
      <c r="A52" s="57">
        <v>58</v>
      </c>
      <c r="B52" s="54" t="s">
        <v>52</v>
      </c>
      <c r="C52" s="79">
        <v>17688</v>
      </c>
      <c r="D52" s="68">
        <v>18701</v>
      </c>
      <c r="E52" s="65">
        <v>22369</v>
      </c>
      <c r="F52" s="73">
        <f t="shared" si="5"/>
        <v>1.5953474536096509E-3</v>
      </c>
      <c r="G52" s="73">
        <f t="shared" si="1"/>
        <v>0.26464269561284487</v>
      </c>
      <c r="H52" s="65">
        <f t="shared" si="2"/>
        <v>4681</v>
      </c>
      <c r="I52" s="56">
        <f t="shared" si="3"/>
        <v>5.7846470203692241E-3</v>
      </c>
      <c r="J52" s="68">
        <f t="shared" si="4"/>
        <v>3668</v>
      </c>
    </row>
    <row r="53" spans="1:10">
      <c r="A53" s="57">
        <v>59</v>
      </c>
      <c r="B53" s="54" t="s">
        <v>53</v>
      </c>
      <c r="C53" s="79">
        <v>27267</v>
      </c>
      <c r="D53" s="68">
        <v>24839</v>
      </c>
      <c r="E53" s="65">
        <v>25164</v>
      </c>
      <c r="F53" s="73">
        <f t="shared" si="5"/>
        <v>1.7946856507949957E-3</v>
      </c>
      <c r="G53" s="73">
        <f t="shared" si="1"/>
        <v>-7.7126196501265259E-2</v>
      </c>
      <c r="H53" s="65">
        <f t="shared" si="2"/>
        <v>-2103</v>
      </c>
      <c r="I53" s="56">
        <f t="shared" si="3"/>
        <v>-2.5988277470276604E-3</v>
      </c>
      <c r="J53" s="68">
        <f t="shared" si="4"/>
        <v>325</v>
      </c>
    </row>
    <row r="54" spans="1:10">
      <c r="A54" s="57">
        <v>60</v>
      </c>
      <c r="B54" s="54" t="s">
        <v>54</v>
      </c>
      <c r="C54" s="79">
        <v>8437</v>
      </c>
      <c r="D54" s="68">
        <v>8831</v>
      </c>
      <c r="E54" s="65">
        <v>9639</v>
      </c>
      <c r="F54" s="73">
        <f t="shared" si="5"/>
        <v>6.8744933190323333E-4</v>
      </c>
      <c r="G54" s="73">
        <f t="shared" si="1"/>
        <v>0.1424677017897357</v>
      </c>
      <c r="H54" s="65">
        <f t="shared" si="2"/>
        <v>1202</v>
      </c>
      <c r="I54" s="56">
        <f t="shared" si="3"/>
        <v>1.4853975044827616E-3</v>
      </c>
      <c r="J54" s="68">
        <f t="shared" si="4"/>
        <v>808</v>
      </c>
    </row>
    <row r="55" spans="1:10">
      <c r="A55" s="57">
        <v>61</v>
      </c>
      <c r="B55" s="54" t="s">
        <v>55</v>
      </c>
      <c r="C55" s="79">
        <v>21588</v>
      </c>
      <c r="D55" s="68">
        <v>20771</v>
      </c>
      <c r="E55" s="65">
        <v>20875</v>
      </c>
      <c r="F55" s="73">
        <f t="shared" si="5"/>
        <v>1.4887960165452844E-3</v>
      </c>
      <c r="G55" s="73">
        <f t="shared" si="1"/>
        <v>-3.3027607930331666E-2</v>
      </c>
      <c r="H55" s="65">
        <f t="shared" si="2"/>
        <v>-713</v>
      </c>
      <c r="I55" s="56">
        <f t="shared" si="3"/>
        <v>-8.8110517528802745E-4</v>
      </c>
      <c r="J55" s="68">
        <f t="shared" si="4"/>
        <v>104</v>
      </c>
    </row>
    <row r="56" spans="1:10">
      <c r="A56" s="57">
        <v>62</v>
      </c>
      <c r="B56" s="54" t="s">
        <v>56</v>
      </c>
      <c r="C56" s="79">
        <v>57536</v>
      </c>
      <c r="D56" s="68">
        <v>63883</v>
      </c>
      <c r="E56" s="65">
        <v>63450</v>
      </c>
      <c r="F56" s="73">
        <f t="shared" si="5"/>
        <v>4.5252266946011156E-3</v>
      </c>
      <c r="G56" s="73">
        <f t="shared" si="1"/>
        <v>0.10278781979977752</v>
      </c>
      <c r="H56" s="65">
        <f t="shared" si="2"/>
        <v>5914</v>
      </c>
      <c r="I56" s="56">
        <f t="shared" si="3"/>
        <v>7.3083534455166826E-3</v>
      </c>
      <c r="J56" s="68">
        <f t="shared" si="4"/>
        <v>-433</v>
      </c>
    </row>
    <row r="57" spans="1:10">
      <c r="A57" s="57">
        <v>63</v>
      </c>
      <c r="B57" s="54" t="s">
        <v>57</v>
      </c>
      <c r="C57" s="79">
        <v>55007</v>
      </c>
      <c r="D57" s="68">
        <v>56228</v>
      </c>
      <c r="E57" s="65">
        <v>57562</v>
      </c>
      <c r="F57" s="73">
        <f t="shared" si="5"/>
        <v>4.1052970684732773E-3</v>
      </c>
      <c r="G57" s="73">
        <f t="shared" si="1"/>
        <v>4.6448633810242335E-2</v>
      </c>
      <c r="H57" s="65">
        <f t="shared" si="2"/>
        <v>2555</v>
      </c>
      <c r="I57" s="56">
        <f t="shared" si="3"/>
        <v>3.1573965257516274E-3</v>
      </c>
      <c r="J57" s="68">
        <f t="shared" si="4"/>
        <v>1334</v>
      </c>
    </row>
    <row r="58" spans="1:10">
      <c r="A58" s="57">
        <v>64</v>
      </c>
      <c r="B58" s="54" t="s">
        <v>58</v>
      </c>
      <c r="C58" s="79">
        <v>99307</v>
      </c>
      <c r="D58" s="68">
        <v>96002</v>
      </c>
      <c r="E58" s="65">
        <v>96774</v>
      </c>
      <c r="F58" s="73">
        <f t="shared" si="5"/>
        <v>6.901880033779801E-3</v>
      </c>
      <c r="G58" s="73">
        <f t="shared" si="1"/>
        <v>-2.5506761859687636E-2</v>
      </c>
      <c r="H58" s="65">
        <f t="shared" si="2"/>
        <v>-2533</v>
      </c>
      <c r="I58" s="56">
        <f t="shared" si="3"/>
        <v>-3.1302095497960361E-3</v>
      </c>
      <c r="J58" s="68">
        <f t="shared" si="4"/>
        <v>772</v>
      </c>
    </row>
    <row r="59" spans="1:10">
      <c r="A59" s="57">
        <v>65</v>
      </c>
      <c r="B59" s="54" t="s">
        <v>59</v>
      </c>
      <c r="C59" s="79">
        <v>25862</v>
      </c>
      <c r="D59" s="68">
        <v>25512</v>
      </c>
      <c r="E59" s="65">
        <v>25618</v>
      </c>
      <c r="F59" s="73">
        <f t="shared" si="5"/>
        <v>1.8270647354183039E-3</v>
      </c>
      <c r="G59" s="73">
        <f t="shared" si="1"/>
        <v>-9.4346918258448684E-3</v>
      </c>
      <c r="H59" s="65">
        <f t="shared" si="2"/>
        <v>-244</v>
      </c>
      <c r="I59" s="56">
        <f t="shared" si="3"/>
        <v>-3.0152827878019453E-4</v>
      </c>
      <c r="J59" s="68">
        <f t="shared" si="4"/>
        <v>106</v>
      </c>
    </row>
    <row r="60" spans="1:10">
      <c r="A60" s="57">
        <v>66</v>
      </c>
      <c r="B60" s="54" t="s">
        <v>60</v>
      </c>
      <c r="C60" s="79">
        <v>43678</v>
      </c>
      <c r="D60" s="68">
        <v>47468</v>
      </c>
      <c r="E60" s="65">
        <v>48340</v>
      </c>
      <c r="F60" s="73">
        <f t="shared" si="5"/>
        <v>3.4475879971161221E-3</v>
      </c>
      <c r="G60" s="73">
        <f t="shared" si="1"/>
        <v>0.10673565639452356</v>
      </c>
      <c r="H60" s="65">
        <f t="shared" si="2"/>
        <v>4662</v>
      </c>
      <c r="I60" s="56">
        <f t="shared" si="3"/>
        <v>5.7611673593166678E-3</v>
      </c>
      <c r="J60" s="68">
        <f t="shared" si="4"/>
        <v>872</v>
      </c>
    </row>
    <row r="61" spans="1:10">
      <c r="A61" s="57">
        <v>68</v>
      </c>
      <c r="B61" s="54" t="s">
        <v>61</v>
      </c>
      <c r="C61" s="79">
        <v>75119</v>
      </c>
      <c r="D61" s="68">
        <v>94084</v>
      </c>
      <c r="E61" s="65">
        <v>95122</v>
      </c>
      <c r="F61" s="73">
        <f t="shared" si="5"/>
        <v>6.7840601047099661E-3</v>
      </c>
      <c r="G61" s="73">
        <f t="shared" si="1"/>
        <v>0.26628416246222658</v>
      </c>
      <c r="H61" s="65">
        <f t="shared" si="2"/>
        <v>20003</v>
      </c>
      <c r="I61" s="56">
        <f t="shared" si="3"/>
        <v>2.4719140001804227E-2</v>
      </c>
      <c r="J61" s="68">
        <f t="shared" si="4"/>
        <v>1038</v>
      </c>
    </row>
    <row r="62" spans="1:10">
      <c r="A62" s="57">
        <v>69</v>
      </c>
      <c r="B62" s="54" t="s">
        <v>62</v>
      </c>
      <c r="C62" s="79">
        <v>132356</v>
      </c>
      <c r="D62" s="68">
        <v>139636</v>
      </c>
      <c r="E62" s="65">
        <v>140454</v>
      </c>
      <c r="F62" s="73">
        <f t="shared" si="5"/>
        <v>1.0017118836304257E-2</v>
      </c>
      <c r="G62" s="73">
        <f t="shared" si="1"/>
        <v>6.1183474870802987E-2</v>
      </c>
      <c r="H62" s="65">
        <f t="shared" si="2"/>
        <v>8098</v>
      </c>
      <c r="I62" s="56">
        <f t="shared" si="3"/>
        <v>1.0007278694926293E-2</v>
      </c>
      <c r="J62" s="68">
        <f t="shared" si="4"/>
        <v>818</v>
      </c>
    </row>
    <row r="63" spans="1:10">
      <c r="A63" s="57">
        <v>70</v>
      </c>
      <c r="B63" s="54" t="s">
        <v>63</v>
      </c>
      <c r="C63" s="79">
        <v>220444</v>
      </c>
      <c r="D63" s="68">
        <v>217359</v>
      </c>
      <c r="E63" s="65">
        <v>221582</v>
      </c>
      <c r="F63" s="73">
        <f t="shared" si="5"/>
        <v>1.5803132883264057E-2</v>
      </c>
      <c r="G63" s="73">
        <f t="shared" si="1"/>
        <v>5.1623087949774094E-3</v>
      </c>
      <c r="H63" s="65">
        <f t="shared" si="2"/>
        <v>1138</v>
      </c>
      <c r="I63" s="56">
        <f t="shared" si="3"/>
        <v>1.4063081198846777E-3</v>
      </c>
      <c r="J63" s="68">
        <f t="shared" si="4"/>
        <v>4223</v>
      </c>
    </row>
    <row r="64" spans="1:10">
      <c r="A64" s="57">
        <v>71</v>
      </c>
      <c r="B64" s="54" t="s">
        <v>64</v>
      </c>
      <c r="C64" s="79">
        <v>134476</v>
      </c>
      <c r="D64" s="68">
        <v>143960</v>
      </c>
      <c r="E64" s="65">
        <v>145852</v>
      </c>
      <c r="F64" s="73">
        <f t="shared" si="5"/>
        <v>1.0402101873301213E-2</v>
      </c>
      <c r="G64" s="73">
        <f t="shared" si="1"/>
        <v>8.4595020672833809E-2</v>
      </c>
      <c r="H64" s="65">
        <f t="shared" si="2"/>
        <v>11376</v>
      </c>
      <c r="I64" s="56">
        <f t="shared" si="3"/>
        <v>1.4058138112309397E-2</v>
      </c>
      <c r="J64" s="68">
        <f t="shared" si="4"/>
        <v>1892</v>
      </c>
    </row>
    <row r="65" spans="1:22">
      <c r="A65" s="57">
        <v>72</v>
      </c>
      <c r="B65" s="54" t="s">
        <v>65</v>
      </c>
      <c r="C65" s="79">
        <v>12009</v>
      </c>
      <c r="D65" s="68">
        <v>10477</v>
      </c>
      <c r="E65" s="65">
        <v>12680</v>
      </c>
      <c r="F65" s="73">
        <f t="shared" si="5"/>
        <v>9.0433214322367455E-4</v>
      </c>
      <c r="G65" s="73">
        <f t="shared" si="1"/>
        <v>5.58747605962195E-2</v>
      </c>
      <c r="H65" s="65">
        <f t="shared" si="2"/>
        <v>671</v>
      </c>
      <c r="I65" s="56">
        <f t="shared" si="3"/>
        <v>8.2920276664553494E-4</v>
      </c>
      <c r="J65" s="68">
        <f t="shared" si="4"/>
        <v>2203</v>
      </c>
    </row>
    <row r="66" spans="1:22">
      <c r="A66" s="57">
        <v>73</v>
      </c>
      <c r="B66" s="54" t="s">
        <v>66</v>
      </c>
      <c r="C66" s="79">
        <v>56622</v>
      </c>
      <c r="D66" s="68">
        <v>62694</v>
      </c>
      <c r="E66" s="65">
        <v>59620</v>
      </c>
      <c r="F66" s="73">
        <f t="shared" ref="F66:F90" si="6">E66/$E$90</f>
        <v>4.2520727428229871E-3</v>
      </c>
      <c r="G66" s="73">
        <f t="shared" si="1"/>
        <v>5.2947617533820775E-2</v>
      </c>
      <c r="H66" s="65">
        <f t="shared" si="2"/>
        <v>2998</v>
      </c>
      <c r="I66" s="56">
        <f t="shared" si="3"/>
        <v>3.7048433597664885E-3</v>
      </c>
      <c r="J66" s="68">
        <f t="shared" si="4"/>
        <v>-3074</v>
      </c>
    </row>
    <row r="67" spans="1:22">
      <c r="A67" s="57">
        <v>74</v>
      </c>
      <c r="B67" s="54" t="s">
        <v>67</v>
      </c>
      <c r="C67" s="79">
        <v>25336</v>
      </c>
      <c r="D67" s="68">
        <v>31245</v>
      </c>
      <c r="E67" s="65">
        <v>31817</v>
      </c>
      <c r="F67" s="73">
        <f t="shared" si="6"/>
        <v>2.2691747477088051E-3</v>
      </c>
      <c r="G67" s="73">
        <f t="shared" ref="G67:G90" si="7">(E67-C67)/C67</f>
        <v>0.2558020208399116</v>
      </c>
      <c r="H67" s="65">
        <f t="shared" ref="H67:H90" si="8">E67-C67</f>
        <v>6481</v>
      </c>
      <c r="I67" s="56">
        <f t="shared" ref="I67:I90" si="9">H67/$H$90</f>
        <v>8.0090359621903303E-3</v>
      </c>
      <c r="J67" s="68">
        <f t="shared" ref="J67:J90" si="10">E67-D67</f>
        <v>572</v>
      </c>
    </row>
    <row r="68" spans="1:22">
      <c r="A68" s="57">
        <v>75</v>
      </c>
      <c r="B68" s="54" t="s">
        <v>68</v>
      </c>
      <c r="C68" s="79">
        <v>6263</v>
      </c>
      <c r="D68" s="68">
        <v>6956</v>
      </c>
      <c r="E68" s="65">
        <v>6859</v>
      </c>
      <c r="F68" s="73">
        <f t="shared" si="6"/>
        <v>4.8918092826271157E-4</v>
      </c>
      <c r="G68" s="73">
        <f t="shared" si="7"/>
        <v>9.516206290914897E-2</v>
      </c>
      <c r="H68" s="65">
        <f t="shared" si="8"/>
        <v>596</v>
      </c>
      <c r="I68" s="56">
        <f t="shared" si="9"/>
        <v>7.3651989406965548E-4</v>
      </c>
      <c r="J68" s="68">
        <f t="shared" si="10"/>
        <v>-97</v>
      </c>
    </row>
    <row r="69" spans="1:22">
      <c r="A69" s="57">
        <v>77</v>
      </c>
      <c r="B69" s="54" t="s">
        <v>69</v>
      </c>
      <c r="C69" s="79">
        <v>30291</v>
      </c>
      <c r="D69" s="68">
        <v>29820</v>
      </c>
      <c r="E69" s="65">
        <v>29608</v>
      </c>
      <c r="F69" s="73">
        <f t="shared" si="6"/>
        <v>2.1116298183412111E-3</v>
      </c>
      <c r="G69" s="73">
        <f t="shared" si="7"/>
        <v>-2.2547951536760095E-2</v>
      </c>
      <c r="H69" s="65">
        <f t="shared" si="8"/>
        <v>-683</v>
      </c>
      <c r="I69" s="56">
        <f t="shared" si="9"/>
        <v>-8.4403202625767571E-4</v>
      </c>
      <c r="J69" s="68">
        <f t="shared" si="10"/>
        <v>-212</v>
      </c>
    </row>
    <row r="70" spans="1:22">
      <c r="A70" s="57">
        <v>78</v>
      </c>
      <c r="B70" s="54" t="s">
        <v>70</v>
      </c>
      <c r="C70" s="79">
        <v>28296</v>
      </c>
      <c r="D70" s="68">
        <v>55124</v>
      </c>
      <c r="E70" s="65">
        <v>46600</v>
      </c>
      <c r="F70" s="73">
        <f t="shared" si="6"/>
        <v>3.3234919459166588E-3</v>
      </c>
      <c r="G70" s="73">
        <f t="shared" si="7"/>
        <v>0.6468758835171049</v>
      </c>
      <c r="H70" s="65">
        <f t="shared" si="8"/>
        <v>18304</v>
      </c>
      <c r="I70" s="56">
        <f t="shared" si="9"/>
        <v>2.261956399505197E-2</v>
      </c>
      <c r="J70" s="68">
        <f t="shared" si="10"/>
        <v>-8524</v>
      </c>
    </row>
    <row r="71" spans="1:22">
      <c r="A71" s="57">
        <v>79</v>
      </c>
      <c r="B71" s="54" t="s">
        <v>71</v>
      </c>
      <c r="C71" s="79">
        <v>58944</v>
      </c>
      <c r="D71" s="68">
        <v>60033</v>
      </c>
      <c r="E71" s="65">
        <v>59988</v>
      </c>
      <c r="F71" s="73">
        <f t="shared" si="6"/>
        <v>4.2783183444559765E-3</v>
      </c>
      <c r="G71" s="73">
        <f t="shared" si="7"/>
        <v>1.7711726384364822E-2</v>
      </c>
      <c r="H71" s="65">
        <f t="shared" si="8"/>
        <v>1044</v>
      </c>
      <c r="I71" s="56">
        <f t="shared" si="9"/>
        <v>1.2901455862562423E-3</v>
      </c>
      <c r="J71" s="68">
        <f t="shared" si="10"/>
        <v>-45</v>
      </c>
    </row>
    <row r="72" spans="1:22">
      <c r="A72" s="57">
        <v>80</v>
      </c>
      <c r="B72" s="54" t="s">
        <v>72</v>
      </c>
      <c r="C72" s="79">
        <v>252090</v>
      </c>
      <c r="D72" s="68">
        <v>258471</v>
      </c>
      <c r="E72" s="65">
        <v>269114</v>
      </c>
      <c r="F72" s="73">
        <f t="shared" si="6"/>
        <v>1.9193094668099049E-2</v>
      </c>
      <c r="G72" s="73">
        <f t="shared" si="7"/>
        <v>6.7531437185132298E-2</v>
      </c>
      <c r="H72" s="65">
        <f t="shared" si="8"/>
        <v>17024</v>
      </c>
      <c r="I72" s="56">
        <f t="shared" si="9"/>
        <v>2.1037776303090294E-2</v>
      </c>
      <c r="J72" s="68">
        <f t="shared" si="10"/>
        <v>10643</v>
      </c>
    </row>
    <row r="73" spans="1:22" s="27" customFormat="1">
      <c r="A73" s="57">
        <v>81</v>
      </c>
      <c r="B73" s="54" t="s">
        <v>73</v>
      </c>
      <c r="C73" s="79">
        <v>501897</v>
      </c>
      <c r="D73" s="68">
        <v>568430</v>
      </c>
      <c r="E73" s="65">
        <v>582165</v>
      </c>
      <c r="F73" s="73">
        <f t="shared" si="6"/>
        <v>4.1519757268123854E-2</v>
      </c>
      <c r="G73" s="73">
        <f t="shared" si="7"/>
        <v>0.15992922850704427</v>
      </c>
      <c r="H73" s="65">
        <f t="shared" si="8"/>
        <v>80268</v>
      </c>
      <c r="I73" s="56">
        <f t="shared" si="9"/>
        <v>9.9192917545609244E-2</v>
      </c>
      <c r="J73" s="68">
        <f t="shared" si="10"/>
        <v>13735</v>
      </c>
    </row>
    <row r="74" spans="1:22" s="27" customFormat="1">
      <c r="A74" s="57">
        <v>82</v>
      </c>
      <c r="B74" s="54" t="s">
        <v>74</v>
      </c>
      <c r="C74" s="79">
        <v>368458</v>
      </c>
      <c r="D74" s="68">
        <v>392600</v>
      </c>
      <c r="E74" s="65">
        <v>399345</v>
      </c>
      <c r="F74" s="73">
        <f t="shared" si="6"/>
        <v>2.8481113543821632E-2</v>
      </c>
      <c r="G74" s="73">
        <f t="shared" si="7"/>
        <v>8.3827736132747827E-2</v>
      </c>
      <c r="H74" s="65">
        <f t="shared" si="8"/>
        <v>30887</v>
      </c>
      <c r="I74" s="56">
        <f t="shared" si="9"/>
        <v>3.8169278470015854E-2</v>
      </c>
      <c r="J74" s="68">
        <f t="shared" si="10"/>
        <v>6745</v>
      </c>
    </row>
    <row r="75" spans="1:22">
      <c r="A75" s="57">
        <v>84</v>
      </c>
      <c r="B75" s="54" t="s">
        <v>75</v>
      </c>
      <c r="C75" s="79">
        <v>15254</v>
      </c>
      <c r="D75" s="68">
        <v>27378</v>
      </c>
      <c r="E75" s="65">
        <v>32124</v>
      </c>
      <c r="F75" s="73">
        <f t="shared" si="6"/>
        <v>2.2910698555928485E-3</v>
      </c>
      <c r="G75" s="73">
        <f t="shared" si="7"/>
        <v>1.1059394257244002</v>
      </c>
      <c r="H75" s="65">
        <f t="shared" si="8"/>
        <v>16870</v>
      </c>
      <c r="I75" s="56">
        <f t="shared" si="9"/>
        <v>2.0847467471401156E-2</v>
      </c>
      <c r="J75" s="68">
        <f t="shared" si="10"/>
        <v>4746</v>
      </c>
    </row>
    <row r="76" spans="1:22">
      <c r="A76" s="57">
        <v>85</v>
      </c>
      <c r="B76" s="54" t="s">
        <v>76</v>
      </c>
      <c r="C76" s="79">
        <v>565867</v>
      </c>
      <c r="D76" s="68">
        <v>772358</v>
      </c>
      <c r="E76" s="65">
        <v>673345</v>
      </c>
      <c r="F76" s="73">
        <f t="shared" si="6"/>
        <v>4.8022675629254344E-2</v>
      </c>
      <c r="G76" s="73">
        <f t="shared" si="7"/>
        <v>0.18993509075454126</v>
      </c>
      <c r="H76" s="65">
        <f t="shared" si="8"/>
        <v>107478</v>
      </c>
      <c r="I76" s="56">
        <f t="shared" si="9"/>
        <v>0.13281826371613831</v>
      </c>
      <c r="J76" s="68">
        <f t="shared" si="10"/>
        <v>-99013</v>
      </c>
    </row>
    <row r="77" spans="1:22">
      <c r="A77" s="57">
        <v>86</v>
      </c>
      <c r="B77" s="54" t="s">
        <v>77</v>
      </c>
      <c r="C77" s="79">
        <v>252255</v>
      </c>
      <c r="D77" s="68">
        <v>270867</v>
      </c>
      <c r="E77" s="65">
        <v>275891</v>
      </c>
      <c r="F77" s="73">
        <f t="shared" si="6"/>
        <v>1.9676427391650063E-2</v>
      </c>
      <c r="G77" s="73">
        <f t="shared" si="7"/>
        <v>9.3698836494816751E-2</v>
      </c>
      <c r="H77" s="65">
        <f t="shared" si="8"/>
        <v>23636</v>
      </c>
      <c r="I77" s="56">
        <f t="shared" si="9"/>
        <v>2.9208698349379829E-2</v>
      </c>
      <c r="J77" s="68">
        <f t="shared" si="10"/>
        <v>5024</v>
      </c>
    </row>
    <row r="78" spans="1:22">
      <c r="A78" s="57">
        <v>87</v>
      </c>
      <c r="B78" s="54" t="s">
        <v>78</v>
      </c>
      <c r="C78" s="79">
        <v>20131</v>
      </c>
      <c r="D78" s="68">
        <v>24137</v>
      </c>
      <c r="E78" s="65">
        <v>24042</v>
      </c>
      <c r="F78" s="73">
        <f t="shared" si="6"/>
        <v>1.7146650936422383E-3</v>
      </c>
      <c r="G78" s="73">
        <f t="shared" si="7"/>
        <v>0.19427748248969251</v>
      </c>
      <c r="H78" s="65">
        <f t="shared" si="8"/>
        <v>3911</v>
      </c>
      <c r="I78" s="56">
        <f t="shared" si="9"/>
        <v>4.8331028619235279E-3</v>
      </c>
      <c r="J78" s="68">
        <f t="shared" si="10"/>
        <v>-95</v>
      </c>
    </row>
    <row r="79" spans="1:22">
      <c r="A79" s="57">
        <v>88</v>
      </c>
      <c r="B79" s="54" t="s">
        <v>79</v>
      </c>
      <c r="C79" s="79">
        <v>33664</v>
      </c>
      <c r="D79" s="68">
        <v>36943</v>
      </c>
      <c r="E79" s="65">
        <v>36995</v>
      </c>
      <c r="F79" s="73">
        <f t="shared" si="6"/>
        <v>2.6384674793816908E-3</v>
      </c>
      <c r="G79" s="73">
        <f t="shared" si="7"/>
        <v>9.894843155893536E-2</v>
      </c>
      <c r="H79" s="65">
        <f t="shared" si="8"/>
        <v>3331</v>
      </c>
      <c r="I79" s="56">
        <f t="shared" si="9"/>
        <v>4.1163553140033931E-3</v>
      </c>
      <c r="J79" s="68">
        <f t="shared" si="10"/>
        <v>52</v>
      </c>
      <c r="U79" s="13"/>
      <c r="V79" s="13"/>
    </row>
    <row r="80" spans="1:22">
      <c r="A80" s="57">
        <v>90</v>
      </c>
      <c r="B80" s="54" t="s">
        <v>80</v>
      </c>
      <c r="C80" s="79">
        <v>13130</v>
      </c>
      <c r="D80" s="68">
        <v>13350</v>
      </c>
      <c r="E80" s="65">
        <v>13447</v>
      </c>
      <c r="F80" s="73">
        <f t="shared" si="6"/>
        <v>9.5903425314895513E-4</v>
      </c>
      <c r="G80" s="73">
        <f t="shared" si="7"/>
        <v>2.4143183549124144E-2</v>
      </c>
      <c r="H80" s="65">
        <f t="shared" si="8"/>
        <v>317</v>
      </c>
      <c r="I80" s="56">
        <f t="shared" si="9"/>
        <v>3.9173960808738388E-4</v>
      </c>
      <c r="J80" s="68">
        <f t="shared" si="10"/>
        <v>97</v>
      </c>
    </row>
    <row r="81" spans="1:22">
      <c r="A81" s="57">
        <v>91</v>
      </c>
      <c r="B81" s="54" t="s">
        <v>81</v>
      </c>
      <c r="C81" s="79">
        <v>2632</v>
      </c>
      <c r="D81" s="68">
        <v>2799</v>
      </c>
      <c r="E81" s="65">
        <v>2896</v>
      </c>
      <c r="F81" s="73">
        <f t="shared" si="6"/>
        <v>2.0654147372048591E-4</v>
      </c>
      <c r="G81" s="73">
        <f t="shared" si="7"/>
        <v>0.10030395136778116</v>
      </c>
      <c r="H81" s="65">
        <f t="shared" si="8"/>
        <v>264</v>
      </c>
      <c r="I81" s="56">
        <f t="shared" si="9"/>
        <v>3.2624371146709573E-4</v>
      </c>
      <c r="J81" s="68">
        <f t="shared" si="10"/>
        <v>97</v>
      </c>
    </row>
    <row r="82" spans="1:22">
      <c r="A82" s="57">
        <v>92</v>
      </c>
      <c r="B82" s="54" t="s">
        <v>82</v>
      </c>
      <c r="C82" s="79">
        <v>12718</v>
      </c>
      <c r="D82" s="68">
        <v>11790</v>
      </c>
      <c r="E82" s="65">
        <v>11938</v>
      </c>
      <c r="F82" s="73">
        <f t="shared" si="6"/>
        <v>8.5141302253976549E-4</v>
      </c>
      <c r="G82" s="73">
        <f t="shared" si="7"/>
        <v>-6.1330397861298944E-2</v>
      </c>
      <c r="H82" s="65">
        <f t="shared" si="8"/>
        <v>-780</v>
      </c>
      <c r="I82" s="56">
        <f t="shared" si="9"/>
        <v>-9.6390187478914648E-4</v>
      </c>
      <c r="J82" s="68">
        <f t="shared" si="10"/>
        <v>148</v>
      </c>
    </row>
    <row r="83" spans="1:22">
      <c r="A83" s="57">
        <v>93</v>
      </c>
      <c r="B83" s="54" t="s">
        <v>83</v>
      </c>
      <c r="C83" s="79">
        <v>43569</v>
      </c>
      <c r="D83" s="68">
        <v>46529</v>
      </c>
      <c r="E83" s="65">
        <v>48885</v>
      </c>
      <c r="F83" s="73">
        <f t="shared" si="6"/>
        <v>3.4864571625780228E-3</v>
      </c>
      <c r="G83" s="73">
        <f t="shared" si="7"/>
        <v>0.12201335812160022</v>
      </c>
      <c r="H83" s="65">
        <f t="shared" si="8"/>
        <v>5316</v>
      </c>
      <c r="I83" s="56">
        <f t="shared" si="9"/>
        <v>6.5693620081783369E-3</v>
      </c>
      <c r="J83" s="68">
        <f t="shared" si="10"/>
        <v>2356</v>
      </c>
    </row>
    <row r="84" spans="1:22">
      <c r="A84" s="57">
        <v>94</v>
      </c>
      <c r="B84" s="54" t="s">
        <v>84</v>
      </c>
      <c r="C84" s="79">
        <v>36674</v>
      </c>
      <c r="D84" s="68">
        <v>42894</v>
      </c>
      <c r="E84" s="65">
        <v>42524</v>
      </c>
      <c r="F84" s="73">
        <f t="shared" si="6"/>
        <v>3.0327933800034334E-3</v>
      </c>
      <c r="G84" s="73">
        <f t="shared" si="7"/>
        <v>0.15951355183508753</v>
      </c>
      <c r="H84" s="65">
        <f t="shared" si="8"/>
        <v>5850</v>
      </c>
      <c r="I84" s="56">
        <f t="shared" si="9"/>
        <v>7.2292640609185983E-3</v>
      </c>
      <c r="J84" s="68">
        <f t="shared" si="10"/>
        <v>-370</v>
      </c>
    </row>
    <row r="85" spans="1:22">
      <c r="A85" s="57">
        <v>95</v>
      </c>
      <c r="B85" s="54" t="s">
        <v>85</v>
      </c>
      <c r="C85" s="79">
        <v>70199</v>
      </c>
      <c r="D85" s="68">
        <v>67847</v>
      </c>
      <c r="E85" s="65">
        <v>67552</v>
      </c>
      <c r="F85" s="73">
        <f t="shared" si="6"/>
        <v>4.8177795693253676E-3</v>
      </c>
      <c r="G85" s="73">
        <f t="shared" si="7"/>
        <v>-3.7707089844584679E-2</v>
      </c>
      <c r="H85" s="65">
        <f t="shared" si="8"/>
        <v>-2647</v>
      </c>
      <c r="I85" s="56">
        <f t="shared" si="9"/>
        <v>-3.2710875161113726E-3</v>
      </c>
      <c r="J85" s="68">
        <f t="shared" si="10"/>
        <v>-295</v>
      </c>
    </row>
    <row r="86" spans="1:22">
      <c r="A86" s="57">
        <v>96</v>
      </c>
      <c r="B86" s="54" t="s">
        <v>86</v>
      </c>
      <c r="C86" s="79">
        <v>108922</v>
      </c>
      <c r="D86" s="68">
        <v>110274</v>
      </c>
      <c r="E86" s="65">
        <v>111360</v>
      </c>
      <c r="F86" s="73">
        <f t="shared" si="6"/>
        <v>7.942147276765647E-3</v>
      </c>
      <c r="G86" s="73">
        <f t="shared" si="7"/>
        <v>2.2382989662327171E-2</v>
      </c>
      <c r="H86" s="65">
        <f t="shared" si="8"/>
        <v>2438</v>
      </c>
      <c r="I86" s="56">
        <f t="shared" si="9"/>
        <v>3.0128112445332554E-3</v>
      </c>
      <c r="J86" s="68">
        <f t="shared" si="10"/>
        <v>1086</v>
      </c>
    </row>
    <row r="87" spans="1:22">
      <c r="A87" s="57">
        <v>97</v>
      </c>
      <c r="B87" s="54" t="s">
        <v>87</v>
      </c>
      <c r="C87" s="79">
        <v>32598</v>
      </c>
      <c r="D87" s="68">
        <v>34427</v>
      </c>
      <c r="E87" s="65">
        <v>33650</v>
      </c>
      <c r="F87" s="73">
        <f t="shared" si="6"/>
        <v>2.3999035188861711E-3</v>
      </c>
      <c r="G87" s="73">
        <f t="shared" si="7"/>
        <v>3.2271918522608752E-2</v>
      </c>
      <c r="H87" s="65">
        <f t="shared" si="8"/>
        <v>1052</v>
      </c>
      <c r="I87" s="56">
        <f t="shared" si="9"/>
        <v>1.3000317593310027E-3</v>
      </c>
      <c r="J87" s="68">
        <f t="shared" si="10"/>
        <v>-777</v>
      </c>
    </row>
    <row r="88" spans="1:22">
      <c r="A88" s="57">
        <v>98</v>
      </c>
      <c r="B88" s="54" t="s">
        <v>88</v>
      </c>
      <c r="C88" s="79">
        <v>2281</v>
      </c>
      <c r="D88" s="68">
        <v>2318</v>
      </c>
      <c r="E88" s="65">
        <v>2190</v>
      </c>
      <c r="F88" s="73">
        <f t="shared" si="6"/>
        <v>1.5618985754415197E-4</v>
      </c>
      <c r="G88" s="73">
        <f t="shared" si="7"/>
        <v>-3.9894782989916701E-2</v>
      </c>
      <c r="H88" s="65">
        <f t="shared" si="8"/>
        <v>-91</v>
      </c>
      <c r="I88" s="56">
        <f t="shared" si="9"/>
        <v>-1.1245521872540041E-4</v>
      </c>
      <c r="J88" s="68">
        <f t="shared" si="10"/>
        <v>-128</v>
      </c>
    </row>
    <row r="89" spans="1:22">
      <c r="A89" s="57">
        <v>99</v>
      </c>
      <c r="B89" s="54" t="s">
        <v>89</v>
      </c>
      <c r="C89" s="79">
        <v>3643</v>
      </c>
      <c r="D89" s="68">
        <v>3957</v>
      </c>
      <c r="E89" s="65">
        <v>3981</v>
      </c>
      <c r="F89" s="73">
        <f t="shared" si="6"/>
        <v>2.8392320679601325E-4</v>
      </c>
      <c r="G89" s="73">
        <f t="shared" si="7"/>
        <v>9.2780675267636559E-2</v>
      </c>
      <c r="H89" s="65">
        <f t="shared" si="8"/>
        <v>338</v>
      </c>
      <c r="I89" s="56">
        <f t="shared" si="9"/>
        <v>4.1769081240863014E-4</v>
      </c>
      <c r="J89" s="68">
        <f t="shared" si="10"/>
        <v>24</v>
      </c>
    </row>
    <row r="90" spans="1:22" s="13" customFormat="1">
      <c r="A90" s="193" t="s">
        <v>90</v>
      </c>
      <c r="B90" s="193"/>
      <c r="C90" s="97">
        <v>13212186</v>
      </c>
      <c r="D90" s="96">
        <v>13891275</v>
      </c>
      <c r="E90" s="97">
        <v>14021397</v>
      </c>
      <c r="F90" s="108">
        <f t="shared" si="6"/>
        <v>1</v>
      </c>
      <c r="G90" s="108">
        <f t="shared" si="7"/>
        <v>6.1247321222998224E-2</v>
      </c>
      <c r="H90" s="97">
        <f t="shared" si="8"/>
        <v>809211</v>
      </c>
      <c r="I90" s="109">
        <f t="shared" si="9"/>
        <v>1</v>
      </c>
      <c r="J90" s="96">
        <f t="shared" si="10"/>
        <v>130122</v>
      </c>
      <c r="U90" s="9"/>
      <c r="V90" s="9"/>
    </row>
    <row r="91" spans="1:22">
      <c r="A91" s="27"/>
      <c r="B91" s="27"/>
      <c r="C91" s="14"/>
      <c r="D91" s="14"/>
      <c r="E91" s="14"/>
      <c r="F91" s="27"/>
      <c r="G91" s="27"/>
      <c r="H91" s="27"/>
      <c r="I91" s="27"/>
    </row>
    <row r="94" spans="1:22">
      <c r="F94" s="11"/>
    </row>
    <row r="98" spans="4:4">
      <c r="D98" s="31"/>
    </row>
  </sheetData>
  <mergeCells count="1">
    <mergeCell ref="A90:B9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78"/>
  <sheetViews>
    <sheetView workbookViewId="0">
      <pane ySplit="1" topLeftCell="A20" activePane="bottomLeft" state="frozen"/>
      <selection pane="bottomLeft" activeCell="U15" sqref="U15"/>
    </sheetView>
  </sheetViews>
  <sheetFormatPr defaultColWidth="8.81640625" defaultRowHeight="14.5"/>
  <cols>
    <col min="1" max="1" width="17.26953125" style="9" bestFit="1" customWidth="1"/>
    <col min="2" max="2" width="34.453125" style="9" bestFit="1" customWidth="1"/>
    <col min="3" max="3" width="12" style="9" customWidth="1"/>
    <col min="4" max="4" width="10.08984375" customWidth="1"/>
    <col min="5" max="5" width="12" style="9" customWidth="1"/>
    <col min="6" max="6" width="17.81640625" style="9" customWidth="1"/>
    <col min="7" max="7" width="28.453125" style="9" customWidth="1"/>
    <col min="8" max="8" width="26.7265625" style="9" customWidth="1"/>
    <col min="9" max="9" width="22" style="9" customWidth="1"/>
    <col min="10" max="10" width="27.54296875" style="9" customWidth="1"/>
    <col min="11" max="11" width="8.81640625" style="9"/>
    <col min="12" max="12" width="32.7265625" style="9" bestFit="1" customWidth="1"/>
    <col min="13" max="13" width="8.81640625" style="9" customWidth="1"/>
    <col min="14" max="20" width="8.81640625" style="9"/>
    <col min="21" max="21" width="33.26953125" style="11" bestFit="1" customWidth="1"/>
    <col min="22" max="29" width="8.81640625" style="11"/>
    <col min="30" max="16384" width="8.81640625" style="9"/>
  </cols>
  <sheetData>
    <row r="1" spans="1:24" ht="29.5" thickBot="1">
      <c r="A1" s="8" t="s">
        <v>1</v>
      </c>
      <c r="B1" s="8" t="s">
        <v>91</v>
      </c>
      <c r="C1" s="4">
        <v>41852</v>
      </c>
      <c r="D1" s="67">
        <v>42186</v>
      </c>
      <c r="E1" s="4">
        <v>42217</v>
      </c>
      <c r="F1" s="1" t="s">
        <v>306</v>
      </c>
      <c r="G1" s="1" t="s">
        <v>307</v>
      </c>
      <c r="H1" s="1" t="s">
        <v>308</v>
      </c>
      <c r="I1" s="1" t="s">
        <v>309</v>
      </c>
      <c r="J1" s="52" t="s">
        <v>310</v>
      </c>
      <c r="K1" s="11"/>
    </row>
    <row r="2" spans="1:24" ht="15" thickBot="1">
      <c r="A2" s="57">
        <v>10</v>
      </c>
      <c r="B2" s="54" t="s">
        <v>10</v>
      </c>
      <c r="C2" s="65">
        <v>436521</v>
      </c>
      <c r="D2" s="65">
        <v>437545</v>
      </c>
      <c r="E2" s="65">
        <v>449496</v>
      </c>
      <c r="F2" s="55">
        <f t="shared" ref="F2:F26" si="0">E2/$E$26</f>
        <v>0.12473716853820335</v>
      </c>
      <c r="G2" s="55">
        <f t="shared" ref="G2:G26" si="1">(E2-C2)/C2</f>
        <v>2.9723655906588688E-2</v>
      </c>
      <c r="H2" s="38">
        <f t="shared" ref="H2:H26" si="2">E2-C2</f>
        <v>12975</v>
      </c>
      <c r="I2" s="56">
        <f>H2/$H$26</f>
        <v>0.35753651143565718</v>
      </c>
      <c r="J2" s="44">
        <f>E2-D2</f>
        <v>11951</v>
      </c>
      <c r="K2" s="12"/>
      <c r="L2" s="93" t="s">
        <v>278</v>
      </c>
      <c r="M2" s="119">
        <v>0.04</v>
      </c>
      <c r="U2" s="85"/>
      <c r="V2" s="86"/>
      <c r="W2" s="87"/>
      <c r="X2" s="86"/>
    </row>
    <row r="3" spans="1:24" ht="15" thickBot="1">
      <c r="A3" s="57">
        <v>11</v>
      </c>
      <c r="B3" s="54" t="s">
        <v>11</v>
      </c>
      <c r="C3" s="65">
        <v>15480</v>
      </c>
      <c r="D3" s="65">
        <v>15915</v>
      </c>
      <c r="E3" s="65">
        <v>16265</v>
      </c>
      <c r="F3" s="55">
        <f t="shared" si="0"/>
        <v>4.5136109025973037E-3</v>
      </c>
      <c r="G3" s="55">
        <f t="shared" si="1"/>
        <v>5.071059431524548E-2</v>
      </c>
      <c r="H3" s="38">
        <f t="shared" si="2"/>
        <v>785</v>
      </c>
      <c r="I3" s="56">
        <f t="shared" ref="I3:I26" si="3">H3/$H$26</f>
        <v>2.1631303389363463E-2</v>
      </c>
      <c r="J3" s="66">
        <f t="shared" ref="J3:J26" si="4">E3-D3</f>
        <v>350</v>
      </c>
      <c r="K3" s="12"/>
      <c r="L3" s="92" t="s">
        <v>274</v>
      </c>
      <c r="M3" s="120">
        <v>0.04</v>
      </c>
      <c r="U3" s="85"/>
      <c r="V3" s="86"/>
      <c r="W3" s="87"/>
      <c r="X3" s="86"/>
    </row>
    <row r="4" spans="1:24" ht="17.25" customHeight="1" thickBot="1">
      <c r="A4" s="57">
        <v>12</v>
      </c>
      <c r="B4" s="54" t="s">
        <v>12</v>
      </c>
      <c r="C4" s="65">
        <v>3189</v>
      </c>
      <c r="D4" s="65">
        <v>3509</v>
      </c>
      <c r="E4" s="65">
        <v>3518</v>
      </c>
      <c r="F4" s="55">
        <f t="shared" si="0"/>
        <v>9.7626087644250316E-4</v>
      </c>
      <c r="G4" s="55">
        <f t="shared" si="1"/>
        <v>0.10316713703355283</v>
      </c>
      <c r="H4" s="38">
        <f t="shared" si="2"/>
        <v>329</v>
      </c>
      <c r="I4" s="56">
        <f t="shared" si="3"/>
        <v>9.06585836318545E-3</v>
      </c>
      <c r="J4" s="66">
        <f t="shared" si="4"/>
        <v>9</v>
      </c>
      <c r="K4" s="12"/>
      <c r="L4" s="92" t="s">
        <v>285</v>
      </c>
      <c r="M4" s="120">
        <v>5.0999999999999997E-2</v>
      </c>
      <c r="U4" s="85"/>
      <c r="V4" s="86"/>
      <c r="W4" s="87"/>
      <c r="X4" s="86"/>
    </row>
    <row r="5" spans="1:24" ht="15" thickBot="1">
      <c r="A5" s="57">
        <v>13</v>
      </c>
      <c r="B5" s="54" t="s">
        <v>13</v>
      </c>
      <c r="C5" s="65">
        <v>440667</v>
      </c>
      <c r="D5" s="65">
        <v>418688</v>
      </c>
      <c r="E5" s="65">
        <v>420746</v>
      </c>
      <c r="F5" s="55">
        <f t="shared" si="0"/>
        <v>0.11675891379183553</v>
      </c>
      <c r="G5" s="55">
        <f t="shared" si="1"/>
        <v>-4.5206471099492364E-2</v>
      </c>
      <c r="H5" s="38">
        <f t="shared" si="2"/>
        <v>-19921</v>
      </c>
      <c r="I5" s="56">
        <f t="shared" si="3"/>
        <v>-0.54893910168090387</v>
      </c>
      <c r="J5" s="66">
        <f t="shared" si="4"/>
        <v>2058</v>
      </c>
      <c r="K5" s="12"/>
      <c r="L5" s="92" t="s">
        <v>325</v>
      </c>
      <c r="M5" s="120">
        <v>5.2999999999999999E-2</v>
      </c>
      <c r="U5" s="85"/>
      <c r="V5" s="86"/>
      <c r="W5" s="87"/>
      <c r="X5" s="86"/>
    </row>
    <row r="6" spans="1:24" ht="15" thickBot="1">
      <c r="A6" s="57">
        <v>14</v>
      </c>
      <c r="B6" s="54" t="s">
        <v>14</v>
      </c>
      <c r="C6" s="65">
        <v>489384</v>
      </c>
      <c r="D6" s="65">
        <v>479179</v>
      </c>
      <c r="E6" s="65">
        <v>479324</v>
      </c>
      <c r="F6" s="55">
        <f t="shared" si="0"/>
        <v>0.13301457314949586</v>
      </c>
      <c r="G6" s="55">
        <f t="shared" si="1"/>
        <v>-2.055645464502313E-2</v>
      </c>
      <c r="H6" s="38">
        <f t="shared" si="2"/>
        <v>-10060</v>
      </c>
      <c r="I6" s="56">
        <f t="shared" si="3"/>
        <v>-0.27721135298980437</v>
      </c>
      <c r="J6" s="66">
        <f t="shared" si="4"/>
        <v>145</v>
      </c>
      <c r="K6" s="12"/>
      <c r="L6" s="92" t="s">
        <v>326</v>
      </c>
      <c r="M6" s="120">
        <v>6.2E-2</v>
      </c>
      <c r="U6" s="85"/>
      <c r="V6" s="86"/>
      <c r="W6" s="87"/>
      <c r="X6" s="86"/>
    </row>
    <row r="7" spans="1:24" ht="15" thickBot="1">
      <c r="A7" s="57">
        <v>15</v>
      </c>
      <c r="B7" s="54" t="s">
        <v>15</v>
      </c>
      <c r="C7" s="65">
        <v>64741</v>
      </c>
      <c r="D7" s="65">
        <v>61368</v>
      </c>
      <c r="E7" s="65">
        <v>61431</v>
      </c>
      <c r="F7" s="55">
        <f t="shared" si="0"/>
        <v>1.7047379733012909E-2</v>
      </c>
      <c r="G7" s="55">
        <f t="shared" si="1"/>
        <v>-5.1126797547149411E-2</v>
      </c>
      <c r="H7" s="38">
        <f t="shared" si="2"/>
        <v>-3310</v>
      </c>
      <c r="I7" s="56">
        <f t="shared" si="3"/>
        <v>-9.1209699641774597E-2</v>
      </c>
      <c r="J7" s="66">
        <f t="shared" si="4"/>
        <v>63</v>
      </c>
      <c r="K7" s="12"/>
      <c r="L7" s="92" t="s">
        <v>327</v>
      </c>
      <c r="M7" s="120">
        <v>7.8E-2</v>
      </c>
      <c r="U7" s="85"/>
      <c r="V7" s="86"/>
      <c r="W7" s="87"/>
      <c r="X7" s="86"/>
    </row>
    <row r="8" spans="1:24" ht="15" thickBot="1">
      <c r="A8" s="57">
        <v>16</v>
      </c>
      <c r="B8" s="54" t="s">
        <v>16</v>
      </c>
      <c r="C8" s="65">
        <v>67516</v>
      </c>
      <c r="D8" s="65">
        <v>66461</v>
      </c>
      <c r="E8" s="65">
        <v>67245</v>
      </c>
      <c r="F8" s="55">
        <f t="shared" si="0"/>
        <v>1.8660790971113169E-2</v>
      </c>
      <c r="G8" s="55">
        <f t="shared" si="1"/>
        <v>-4.013863380532022E-3</v>
      </c>
      <c r="H8" s="38">
        <f t="shared" si="2"/>
        <v>-271</v>
      </c>
      <c r="I8" s="56">
        <f t="shared" si="3"/>
        <v>-7.4676219344171945E-3</v>
      </c>
      <c r="J8" s="66">
        <f t="shared" si="4"/>
        <v>784</v>
      </c>
      <c r="K8" s="12"/>
      <c r="L8" s="92" t="s">
        <v>273</v>
      </c>
      <c r="M8" s="120">
        <v>9.0999999999999998E-2</v>
      </c>
      <c r="U8" s="85"/>
      <c r="V8" s="86"/>
      <c r="W8" s="87"/>
      <c r="X8" s="86"/>
    </row>
    <row r="9" spans="1:24" ht="15" thickBot="1">
      <c r="A9" s="57">
        <v>17</v>
      </c>
      <c r="B9" s="54" t="s">
        <v>17</v>
      </c>
      <c r="C9" s="65">
        <v>48908</v>
      </c>
      <c r="D9" s="65">
        <v>51191</v>
      </c>
      <c r="E9" s="65">
        <v>51487</v>
      </c>
      <c r="F9" s="55">
        <f t="shared" si="0"/>
        <v>1.4287874856564855E-2</v>
      </c>
      <c r="G9" s="55">
        <f t="shared" si="1"/>
        <v>5.273165944221804E-2</v>
      </c>
      <c r="H9" s="38">
        <f t="shared" si="2"/>
        <v>2579</v>
      </c>
      <c r="I9" s="56">
        <f t="shared" si="3"/>
        <v>7.1066409479195375E-2</v>
      </c>
      <c r="J9" s="66">
        <f t="shared" si="4"/>
        <v>296</v>
      </c>
      <c r="K9" s="12"/>
      <c r="L9" s="92" t="s">
        <v>271</v>
      </c>
      <c r="M9" s="120">
        <v>9.1999999999999998E-2</v>
      </c>
      <c r="U9" s="85"/>
      <c r="V9" s="86"/>
      <c r="W9" s="87"/>
      <c r="X9" s="86"/>
    </row>
    <row r="10" spans="1:24" ht="15" thickBot="1">
      <c r="A10" s="57">
        <v>18</v>
      </c>
      <c r="B10" s="54" t="s">
        <v>18</v>
      </c>
      <c r="C10" s="65">
        <v>64108</v>
      </c>
      <c r="D10" s="65">
        <v>63060</v>
      </c>
      <c r="E10" s="65">
        <v>60466</v>
      </c>
      <c r="F10" s="55">
        <f t="shared" si="0"/>
        <v>1.6779587878047866E-2</v>
      </c>
      <c r="G10" s="55">
        <f t="shared" si="1"/>
        <v>-5.6810382479565734E-2</v>
      </c>
      <c r="H10" s="38">
        <f t="shared" si="2"/>
        <v>-3642</v>
      </c>
      <c r="I10" s="56">
        <f t="shared" si="3"/>
        <v>-0.10035822540644805</v>
      </c>
      <c r="J10" s="66">
        <f t="shared" si="4"/>
        <v>-2594</v>
      </c>
      <c r="K10" s="12"/>
      <c r="L10" s="92" t="s">
        <v>328</v>
      </c>
      <c r="M10" s="120">
        <v>9.5000000000000001E-2</v>
      </c>
      <c r="U10" s="85"/>
      <c r="V10" s="86"/>
      <c r="W10" s="87"/>
      <c r="X10" s="86"/>
    </row>
    <row r="11" spans="1:24" ht="15" thickBot="1">
      <c r="A11" s="57">
        <v>19</v>
      </c>
      <c r="B11" s="54" t="s">
        <v>19</v>
      </c>
      <c r="C11" s="65">
        <v>8012</v>
      </c>
      <c r="D11" s="65">
        <v>7781</v>
      </c>
      <c r="E11" s="65">
        <v>7842</v>
      </c>
      <c r="F11" s="55">
        <f t="shared" si="0"/>
        <v>2.1761903902962221E-3</v>
      </c>
      <c r="G11" s="55">
        <f t="shared" si="1"/>
        <v>-2.1218172740888667E-2</v>
      </c>
      <c r="H11" s="38">
        <f t="shared" si="2"/>
        <v>-170</v>
      </c>
      <c r="I11" s="56">
        <f t="shared" si="3"/>
        <v>-4.6844860843207499E-3</v>
      </c>
      <c r="J11" s="66">
        <f t="shared" si="4"/>
        <v>61</v>
      </c>
      <c r="K11" s="12"/>
      <c r="L11" s="92" t="s">
        <v>286</v>
      </c>
      <c r="M11" s="120">
        <v>0.10299999999999999</v>
      </c>
      <c r="U11" s="85"/>
      <c r="V11" s="86"/>
      <c r="W11" s="87"/>
      <c r="X11" s="86"/>
    </row>
    <row r="12" spans="1:24">
      <c r="A12" s="57">
        <v>20</v>
      </c>
      <c r="B12" s="54" t="s">
        <v>20</v>
      </c>
      <c r="C12" s="65">
        <v>71339</v>
      </c>
      <c r="D12" s="65">
        <v>73715</v>
      </c>
      <c r="E12" s="65">
        <v>74178</v>
      </c>
      <c r="F12" s="55">
        <f t="shared" si="0"/>
        <v>2.0584729759167707E-2</v>
      </c>
      <c r="G12" s="55">
        <f t="shared" si="1"/>
        <v>3.9795904063695875E-2</v>
      </c>
      <c r="H12" s="38">
        <f t="shared" si="2"/>
        <v>2839</v>
      </c>
      <c r="I12" s="56">
        <f t="shared" si="3"/>
        <v>7.8230917608156522E-2</v>
      </c>
      <c r="J12" s="66">
        <f t="shared" si="4"/>
        <v>463</v>
      </c>
      <c r="K12" s="11"/>
      <c r="L12" s="94"/>
      <c r="M12" s="121"/>
    </row>
    <row r="13" spans="1:24">
      <c r="A13" s="57">
        <v>21</v>
      </c>
      <c r="B13" s="54" t="s">
        <v>21</v>
      </c>
      <c r="C13" s="65">
        <v>18201</v>
      </c>
      <c r="D13" s="65">
        <v>19266</v>
      </c>
      <c r="E13" s="65">
        <v>19850</v>
      </c>
      <c r="F13" s="55">
        <f t="shared" si="0"/>
        <v>5.5084645814052549E-3</v>
      </c>
      <c r="G13" s="55">
        <f t="shared" si="1"/>
        <v>9.0599417614416797E-2</v>
      </c>
      <c r="H13" s="38">
        <f t="shared" si="2"/>
        <v>1649</v>
      </c>
      <c r="I13" s="56">
        <f t="shared" si="3"/>
        <v>4.5439515017911269E-2</v>
      </c>
      <c r="J13" s="66">
        <f t="shared" si="4"/>
        <v>584</v>
      </c>
      <c r="K13" s="11"/>
      <c r="L13" s="3"/>
      <c r="M13" s="16"/>
      <c r="U13" s="3"/>
      <c r="V13" s="86"/>
    </row>
    <row r="14" spans="1:24">
      <c r="A14" s="57">
        <v>22</v>
      </c>
      <c r="B14" s="54" t="s">
        <v>22</v>
      </c>
      <c r="C14" s="65">
        <v>188791</v>
      </c>
      <c r="D14" s="65">
        <v>195225</v>
      </c>
      <c r="E14" s="65">
        <v>196402</v>
      </c>
      <c r="F14" s="55">
        <f t="shared" si="0"/>
        <v>5.450244134595239E-2</v>
      </c>
      <c r="G14" s="55">
        <f t="shared" si="1"/>
        <v>4.0314421767986823E-2</v>
      </c>
      <c r="H14" s="38">
        <f t="shared" si="2"/>
        <v>7611</v>
      </c>
      <c r="I14" s="56">
        <f t="shared" si="3"/>
        <v>0.20972719757508956</v>
      </c>
      <c r="J14" s="66">
        <f t="shared" si="4"/>
        <v>1177</v>
      </c>
      <c r="K14" s="11"/>
      <c r="L14" s="3"/>
      <c r="M14" s="16"/>
      <c r="U14" s="3"/>
      <c r="V14" s="86"/>
    </row>
    <row r="15" spans="1:24">
      <c r="A15" s="57">
        <v>23</v>
      </c>
      <c r="B15" s="54" t="s">
        <v>23</v>
      </c>
      <c r="C15" s="65">
        <v>226141</v>
      </c>
      <c r="D15" s="65">
        <v>230741</v>
      </c>
      <c r="E15" s="65">
        <v>232649</v>
      </c>
      <c r="F15" s="55">
        <f t="shared" si="0"/>
        <v>6.4561147425660007E-2</v>
      </c>
      <c r="G15" s="55">
        <f t="shared" si="1"/>
        <v>2.8778505445717494E-2</v>
      </c>
      <c r="H15" s="38">
        <f t="shared" si="2"/>
        <v>6508</v>
      </c>
      <c r="I15" s="56">
        <f t="shared" si="3"/>
        <v>0.17933314962799668</v>
      </c>
      <c r="J15" s="66">
        <f t="shared" si="4"/>
        <v>1908</v>
      </c>
      <c r="K15" s="11"/>
      <c r="L15" s="3"/>
      <c r="M15" s="16"/>
      <c r="U15" s="3"/>
      <c r="V15" s="86"/>
    </row>
    <row r="16" spans="1:24">
      <c r="A16" s="57">
        <v>24</v>
      </c>
      <c r="B16" s="54" t="s">
        <v>24</v>
      </c>
      <c r="C16" s="65">
        <v>152677</v>
      </c>
      <c r="D16" s="65">
        <v>148850</v>
      </c>
      <c r="E16" s="65">
        <v>151090</v>
      </c>
      <c r="F16" s="55">
        <f t="shared" si="0"/>
        <v>4.1928156856650883E-2</v>
      </c>
      <c r="G16" s="55">
        <f t="shared" si="1"/>
        <v>-1.0394492949167196E-2</v>
      </c>
      <c r="H16" s="38">
        <f t="shared" si="2"/>
        <v>-1587</v>
      </c>
      <c r="I16" s="56">
        <f t="shared" si="3"/>
        <v>-4.3731055387158997E-2</v>
      </c>
      <c r="J16" s="66">
        <f t="shared" si="4"/>
        <v>2240</v>
      </c>
      <c r="K16" s="11"/>
      <c r="L16" s="3"/>
      <c r="M16" s="16"/>
      <c r="U16" s="3"/>
      <c r="V16" s="86"/>
    </row>
    <row r="17" spans="1:29">
      <c r="A17" s="57">
        <v>25</v>
      </c>
      <c r="B17" s="54" t="s">
        <v>25</v>
      </c>
      <c r="C17" s="65">
        <v>402804</v>
      </c>
      <c r="D17" s="65">
        <v>406179</v>
      </c>
      <c r="E17" s="65">
        <v>403732</v>
      </c>
      <c r="F17" s="55">
        <f t="shared" si="0"/>
        <v>0.1120374520090633</v>
      </c>
      <c r="G17" s="55">
        <f t="shared" si="1"/>
        <v>2.3038500114199462E-3</v>
      </c>
      <c r="H17" s="38">
        <f t="shared" si="2"/>
        <v>928</v>
      </c>
      <c r="I17" s="56">
        <f t="shared" si="3"/>
        <v>2.5571782860292092E-2</v>
      </c>
      <c r="J17" s="66">
        <f t="shared" si="4"/>
        <v>-2447</v>
      </c>
      <c r="K17" s="11"/>
      <c r="L17" s="3"/>
      <c r="M17" s="16"/>
      <c r="U17" s="3"/>
      <c r="V17" s="86"/>
    </row>
    <row r="18" spans="1:29">
      <c r="A18" s="57">
        <v>26</v>
      </c>
      <c r="B18" s="54" t="s">
        <v>26</v>
      </c>
      <c r="C18" s="65">
        <v>33886</v>
      </c>
      <c r="D18" s="65">
        <v>34097</v>
      </c>
      <c r="E18" s="65">
        <v>34083</v>
      </c>
      <c r="F18" s="55">
        <f t="shared" si="0"/>
        <v>9.4581863137549269E-3</v>
      </c>
      <c r="G18" s="55">
        <f t="shared" si="1"/>
        <v>5.8136103405536212E-3</v>
      </c>
      <c r="H18" s="38">
        <f t="shared" si="2"/>
        <v>197</v>
      </c>
      <c r="I18" s="56">
        <f t="shared" si="3"/>
        <v>5.4284926977128684E-3</v>
      </c>
      <c r="J18" s="66">
        <f t="shared" si="4"/>
        <v>-14</v>
      </c>
      <c r="K18" s="11"/>
      <c r="L18" s="3"/>
      <c r="M18" s="16"/>
      <c r="U18" s="3"/>
      <c r="V18" s="86"/>
    </row>
    <row r="19" spans="1:29">
      <c r="A19" s="57">
        <v>27</v>
      </c>
      <c r="B19" s="54" t="s">
        <v>27</v>
      </c>
      <c r="C19" s="65">
        <v>120247</v>
      </c>
      <c r="D19" s="65">
        <v>127845</v>
      </c>
      <c r="E19" s="65">
        <v>129592</v>
      </c>
      <c r="F19" s="55">
        <f t="shared" si="0"/>
        <v>3.5962364837958179E-2</v>
      </c>
      <c r="G19" s="55">
        <f t="shared" si="1"/>
        <v>7.7715036549768399E-2</v>
      </c>
      <c r="H19" s="38">
        <f t="shared" si="2"/>
        <v>9345</v>
      </c>
      <c r="I19" s="56">
        <f t="shared" si="3"/>
        <v>0.25750895563516119</v>
      </c>
      <c r="J19" s="66">
        <f t="shared" si="4"/>
        <v>1747</v>
      </c>
      <c r="K19" s="11"/>
      <c r="L19" s="3"/>
      <c r="M19" s="16"/>
      <c r="U19" s="3"/>
      <c r="V19" s="86"/>
    </row>
    <row r="20" spans="1:29">
      <c r="A20" s="57">
        <v>28</v>
      </c>
      <c r="B20" s="54" t="s">
        <v>28</v>
      </c>
      <c r="C20" s="65">
        <v>129887</v>
      </c>
      <c r="D20" s="65">
        <v>141558</v>
      </c>
      <c r="E20" s="65">
        <v>142202</v>
      </c>
      <c r="F20" s="55">
        <f t="shared" si="0"/>
        <v>3.9461696745843329E-2</v>
      </c>
      <c r="G20" s="55">
        <f t="shared" si="1"/>
        <v>9.4813183767428616E-2</v>
      </c>
      <c r="H20" s="38">
        <f t="shared" si="2"/>
        <v>12315</v>
      </c>
      <c r="I20" s="56">
        <f t="shared" si="3"/>
        <v>0.33934968310829428</v>
      </c>
      <c r="J20" s="66">
        <f t="shared" si="4"/>
        <v>644</v>
      </c>
      <c r="K20" s="11"/>
      <c r="L20" s="3"/>
      <c r="M20" s="16"/>
      <c r="U20" s="3"/>
      <c r="V20" s="86"/>
    </row>
    <row r="21" spans="1:29">
      <c r="A21" s="57">
        <v>29</v>
      </c>
      <c r="B21" s="54" t="s">
        <v>29</v>
      </c>
      <c r="C21" s="65">
        <v>152813</v>
      </c>
      <c r="D21" s="65">
        <v>164318</v>
      </c>
      <c r="E21" s="65">
        <v>166902</v>
      </c>
      <c r="F21" s="55">
        <f t="shared" si="0"/>
        <v>4.6316058214896719E-2</v>
      </c>
      <c r="G21" s="55">
        <f t="shared" si="1"/>
        <v>9.2197653341011557E-2</v>
      </c>
      <c r="H21" s="38">
        <f t="shared" si="2"/>
        <v>14089</v>
      </c>
      <c r="I21" s="56">
        <f t="shared" si="3"/>
        <v>0.38823367318820612</v>
      </c>
      <c r="J21" s="66">
        <f t="shared" si="4"/>
        <v>2584</v>
      </c>
      <c r="K21" s="11"/>
      <c r="L21" s="3"/>
      <c r="M21" s="16"/>
      <c r="U21" s="3"/>
      <c r="V21" s="86"/>
    </row>
    <row r="22" spans="1:29">
      <c r="A22" s="57">
        <v>30</v>
      </c>
      <c r="B22" s="54" t="s">
        <v>30</v>
      </c>
      <c r="C22" s="65">
        <v>46253</v>
      </c>
      <c r="D22" s="65">
        <v>45847</v>
      </c>
      <c r="E22" s="65">
        <v>46966</v>
      </c>
      <c r="F22" s="55">
        <f t="shared" si="0"/>
        <v>1.3033276953666458E-2</v>
      </c>
      <c r="G22" s="55">
        <f t="shared" si="1"/>
        <v>1.5415216310293387E-2</v>
      </c>
      <c r="H22" s="38">
        <f t="shared" si="2"/>
        <v>713</v>
      </c>
      <c r="I22" s="56">
        <f t="shared" si="3"/>
        <v>1.9647285753651142E-2</v>
      </c>
      <c r="J22" s="66">
        <f t="shared" si="4"/>
        <v>1119</v>
      </c>
      <c r="K22" s="11"/>
      <c r="L22" s="3"/>
      <c r="M22" s="16"/>
      <c r="U22" s="3"/>
      <c r="V22" s="86"/>
    </row>
    <row r="23" spans="1:29">
      <c r="A23" s="57">
        <v>31</v>
      </c>
      <c r="B23" s="54" t="s">
        <v>31</v>
      </c>
      <c r="C23" s="65">
        <v>164120</v>
      </c>
      <c r="D23" s="65">
        <v>167786</v>
      </c>
      <c r="E23" s="65">
        <v>167287</v>
      </c>
      <c r="F23" s="55">
        <f t="shared" si="0"/>
        <v>4.642289745236982E-2</v>
      </c>
      <c r="G23" s="55">
        <f t="shared" si="1"/>
        <v>1.9296855959054351E-2</v>
      </c>
      <c r="H23" s="38">
        <f t="shared" si="2"/>
        <v>3167</v>
      </c>
      <c r="I23" s="56">
        <f t="shared" si="3"/>
        <v>8.7269220170845957E-2</v>
      </c>
      <c r="J23" s="66">
        <f t="shared" si="4"/>
        <v>-499</v>
      </c>
      <c r="K23" s="11"/>
      <c r="U23" s="3"/>
      <c r="V23" s="30"/>
    </row>
    <row r="24" spans="1:29">
      <c r="A24" s="57">
        <v>32</v>
      </c>
      <c r="B24" s="54" t="s">
        <v>32</v>
      </c>
      <c r="C24" s="65">
        <v>51027</v>
      </c>
      <c r="D24" s="65">
        <v>54068</v>
      </c>
      <c r="E24" s="65">
        <v>54183</v>
      </c>
      <c r="F24" s="55">
        <f t="shared" si="0"/>
        <v>1.5036027023389468E-2</v>
      </c>
      <c r="G24" s="55">
        <f t="shared" si="1"/>
        <v>6.1849609030513258E-2</v>
      </c>
      <c r="H24" s="38">
        <f t="shared" si="2"/>
        <v>3156</v>
      </c>
      <c r="I24" s="56">
        <f t="shared" si="3"/>
        <v>8.6966106365389914E-2</v>
      </c>
      <c r="J24" s="66">
        <f t="shared" si="4"/>
        <v>115</v>
      </c>
      <c r="K24" s="11"/>
      <c r="U24" s="3"/>
      <c r="V24" s="12"/>
    </row>
    <row r="25" spans="1:29">
      <c r="A25" s="57">
        <v>33</v>
      </c>
      <c r="B25" s="54" t="s">
        <v>33</v>
      </c>
      <c r="C25" s="65">
        <v>170543</v>
      </c>
      <c r="D25" s="65">
        <v>162224</v>
      </c>
      <c r="E25" s="65">
        <v>166609</v>
      </c>
      <c r="F25" s="55">
        <f t="shared" si="0"/>
        <v>4.6234749392611997E-2</v>
      </c>
      <c r="G25" s="55">
        <f t="shared" si="1"/>
        <v>-2.3067496173985447E-2</v>
      </c>
      <c r="H25" s="38">
        <f t="shared" si="2"/>
        <v>-3934</v>
      </c>
      <c r="I25" s="56">
        <f t="shared" si="3"/>
        <v>-0.10840451915128134</v>
      </c>
      <c r="J25" s="66">
        <f t="shared" si="4"/>
        <v>4385</v>
      </c>
      <c r="K25" s="11"/>
      <c r="U25" s="3"/>
      <c r="V25" s="12"/>
    </row>
    <row r="26" spans="1:29" s="13" customFormat="1">
      <c r="A26" s="193" t="s">
        <v>255</v>
      </c>
      <c r="B26" s="193"/>
      <c r="C26" s="97">
        <v>3567255</v>
      </c>
      <c r="D26" s="97">
        <v>3576416</v>
      </c>
      <c r="E26" s="97">
        <v>3603545</v>
      </c>
      <c r="F26" s="55">
        <f t="shared" si="0"/>
        <v>1</v>
      </c>
      <c r="G26" s="55">
        <f t="shared" si="1"/>
        <v>1.0173088270953437E-2</v>
      </c>
      <c r="H26" s="38">
        <f t="shared" si="2"/>
        <v>36290</v>
      </c>
      <c r="I26" s="56">
        <f t="shared" si="3"/>
        <v>1</v>
      </c>
      <c r="J26" s="66">
        <f t="shared" si="4"/>
        <v>27129</v>
      </c>
      <c r="K26" s="12"/>
      <c r="U26" s="3"/>
      <c r="V26" s="12"/>
      <c r="W26" s="33"/>
      <c r="X26" s="33"/>
      <c r="Y26" s="33"/>
      <c r="Z26" s="33"/>
      <c r="AA26" s="33"/>
      <c r="AB26" s="33"/>
      <c r="AC26" s="33"/>
    </row>
    <row r="27" spans="1:29">
      <c r="C27" s="15"/>
      <c r="E27" s="15"/>
      <c r="F27" s="16"/>
      <c r="H27" s="24"/>
      <c r="I27" s="23"/>
      <c r="K27" s="12"/>
      <c r="U27" s="3"/>
      <c r="V27" s="12"/>
    </row>
    <row r="28" spans="1:29">
      <c r="K28" s="12"/>
      <c r="U28" s="3"/>
      <c r="V28" s="12"/>
    </row>
    <row r="29" spans="1:29">
      <c r="K29" s="12"/>
      <c r="U29" s="3"/>
      <c r="V29" s="12"/>
    </row>
    <row r="30" spans="1:29">
      <c r="B30" s="11"/>
      <c r="C30" s="11"/>
      <c r="K30" s="12"/>
    </row>
    <row r="31" spans="1:29">
      <c r="B31" s="11"/>
      <c r="C31" s="11"/>
      <c r="K31" s="12"/>
    </row>
    <row r="32" spans="1:29">
      <c r="B32" s="11"/>
      <c r="C32" s="11"/>
      <c r="K32" s="12"/>
    </row>
    <row r="33" spans="2:11">
      <c r="B33" s="84"/>
      <c r="C33" s="11"/>
      <c r="K33" s="12"/>
    </row>
    <row r="34" spans="2:11">
      <c r="B34" s="11"/>
      <c r="C34" s="11"/>
      <c r="K34" s="12"/>
    </row>
    <row r="35" spans="2:11">
      <c r="B35" s="11"/>
      <c r="C35" s="11"/>
      <c r="K35" s="12"/>
    </row>
    <row r="36" spans="2:11">
      <c r="B36" s="11"/>
      <c r="C36" s="11"/>
      <c r="K36" s="11"/>
    </row>
    <row r="37" spans="2:11">
      <c r="K37" s="11"/>
    </row>
    <row r="38" spans="2:11">
      <c r="K38" s="11"/>
    </row>
    <row r="39" spans="2:11">
      <c r="K39" s="11"/>
    </row>
    <row r="40" spans="2:11">
      <c r="K40" s="11"/>
    </row>
    <row r="41" spans="2:11">
      <c r="K41" s="11"/>
    </row>
    <row r="42" spans="2:11">
      <c r="K42" s="11"/>
    </row>
    <row r="43" spans="2:11">
      <c r="K43" s="11"/>
    </row>
    <row r="44" spans="2:11">
      <c r="K44" s="11"/>
    </row>
    <row r="45" spans="2:11">
      <c r="K45" s="11"/>
    </row>
    <row r="46" spans="2:11">
      <c r="K46" s="11"/>
    </row>
    <row r="47" spans="2:11">
      <c r="K47" s="11"/>
    </row>
    <row r="48" spans="2:11">
      <c r="K48" s="11"/>
    </row>
    <row r="49" spans="11:11">
      <c r="K49" s="11"/>
    </row>
    <row r="50" spans="11:11">
      <c r="K50" s="11"/>
    </row>
    <row r="51" spans="11:11">
      <c r="K51" s="11"/>
    </row>
    <row r="52" spans="11:11">
      <c r="K52" s="11"/>
    </row>
    <row r="53" spans="11:11">
      <c r="K53" s="11"/>
    </row>
    <row r="54" spans="11:11">
      <c r="K54" s="11"/>
    </row>
    <row r="55" spans="11:11">
      <c r="K55" s="11"/>
    </row>
    <row r="56" spans="11:11">
      <c r="K56" s="11"/>
    </row>
    <row r="57" spans="11:11">
      <c r="K57" s="11"/>
    </row>
    <row r="58" spans="11:11">
      <c r="K58" s="11"/>
    </row>
    <row r="59" spans="11:11">
      <c r="K59" s="11"/>
    </row>
    <row r="60" spans="11:11">
      <c r="K60" s="11"/>
    </row>
    <row r="61" spans="11:11">
      <c r="K61" s="11"/>
    </row>
    <row r="62" spans="11:11">
      <c r="K62" s="11"/>
    </row>
    <row r="63" spans="11:11">
      <c r="K63" s="11"/>
    </row>
    <row r="64" spans="11:11">
      <c r="K64" s="11"/>
    </row>
    <row r="65" spans="11:11">
      <c r="K65" s="11"/>
    </row>
    <row r="66" spans="11:11">
      <c r="K66" s="11"/>
    </row>
    <row r="67" spans="11:11">
      <c r="K67" s="11"/>
    </row>
    <row r="68" spans="11:11">
      <c r="K68" s="11"/>
    </row>
    <row r="69" spans="11:11">
      <c r="K69" s="11"/>
    </row>
    <row r="70" spans="11:11">
      <c r="K70" s="11"/>
    </row>
    <row r="71" spans="11:11">
      <c r="K71" s="11"/>
    </row>
    <row r="72" spans="11:11">
      <c r="K72" s="11"/>
    </row>
    <row r="73" spans="11:11">
      <c r="K73" s="11"/>
    </row>
    <row r="74" spans="11:11">
      <c r="K74" s="11"/>
    </row>
    <row r="75" spans="11:11">
      <c r="K75" s="11"/>
    </row>
    <row r="76" spans="11:11">
      <c r="K76" s="11"/>
    </row>
    <row r="77" spans="11:11">
      <c r="K77" s="11"/>
    </row>
    <row r="78" spans="11:11">
      <c r="K78" s="11"/>
    </row>
  </sheetData>
  <mergeCells count="1">
    <mergeCell ref="A26:B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95"/>
  <sheetViews>
    <sheetView topLeftCell="C1" workbookViewId="0">
      <pane ySplit="1" topLeftCell="A83" activePane="bottomLeft" state="frozen"/>
      <selection pane="bottomLeft" activeCell="M15" sqref="M15"/>
    </sheetView>
  </sheetViews>
  <sheetFormatPr defaultColWidth="9.1796875" defaultRowHeight="14.5"/>
  <cols>
    <col min="1" max="1" width="13.7265625" style="9" bestFit="1" customWidth="1"/>
    <col min="2" max="2" width="34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7.81640625" style="9" customWidth="1"/>
    <col min="7" max="7" width="27.1796875" style="9" customWidth="1"/>
    <col min="8" max="8" width="26.453125" style="9" customWidth="1"/>
    <col min="9" max="9" width="20.453125" style="9" customWidth="1"/>
    <col min="10" max="10" width="23.453125" style="9" customWidth="1"/>
    <col min="11" max="12" width="9.1796875" style="9"/>
    <col min="13" max="13" width="42.81640625" style="9" bestFit="1" customWidth="1"/>
    <col min="14" max="21" width="9.1796875" style="9"/>
    <col min="22" max="22" width="32.1796875" style="9" bestFit="1" customWidth="1"/>
    <col min="23" max="16384" width="9.1796875" style="9"/>
  </cols>
  <sheetData>
    <row r="1" spans="1:22" ht="44" thickBot="1">
      <c r="A1" s="17" t="s">
        <v>1</v>
      </c>
      <c r="B1" s="8" t="s">
        <v>91</v>
      </c>
      <c r="C1" s="4">
        <v>41852</v>
      </c>
      <c r="D1" s="4">
        <v>42186</v>
      </c>
      <c r="E1" s="4">
        <v>42217</v>
      </c>
      <c r="F1" s="1" t="s">
        <v>306</v>
      </c>
      <c r="G1" s="1" t="s">
        <v>329</v>
      </c>
      <c r="H1" s="1" t="s">
        <v>330</v>
      </c>
      <c r="I1" s="1" t="s">
        <v>309</v>
      </c>
      <c r="J1" s="52" t="s">
        <v>331</v>
      </c>
    </row>
    <row r="2" spans="1:22" ht="15" thickBot="1">
      <c r="A2" s="53">
        <v>1</v>
      </c>
      <c r="B2" s="54" t="s">
        <v>2</v>
      </c>
      <c r="C2" s="78">
        <v>14876</v>
      </c>
      <c r="D2" s="78">
        <v>16242</v>
      </c>
      <c r="E2" s="78">
        <v>16336</v>
      </c>
      <c r="F2" s="55">
        <f t="shared" ref="F2:F33" si="0">E2/$E$90</f>
        <v>9.5648228113061166E-3</v>
      </c>
      <c r="G2" s="55">
        <f t="shared" ref="G2:G33" si="1">(E2-C2)/C2</f>
        <v>9.8144662543694541E-2</v>
      </c>
      <c r="H2" s="38">
        <f t="shared" ref="H2:H33" si="2">E2-C2</f>
        <v>1460</v>
      </c>
      <c r="I2" s="56">
        <f>H2/$H$90</f>
        <v>2.0191682686323594E-2</v>
      </c>
      <c r="J2" s="44">
        <f t="shared" ref="J2:J33" si="3">E2-D2</f>
        <v>94</v>
      </c>
      <c r="M2" s="93" t="s">
        <v>313</v>
      </c>
      <c r="N2" s="119">
        <v>0.112</v>
      </c>
    </row>
    <row r="3" spans="1:22" ht="15" thickBot="1">
      <c r="A3" s="53">
        <v>2</v>
      </c>
      <c r="B3" s="54" t="s">
        <v>3</v>
      </c>
      <c r="C3" s="78">
        <v>2526</v>
      </c>
      <c r="D3" s="78">
        <v>3180</v>
      </c>
      <c r="E3" s="78">
        <v>3298</v>
      </c>
      <c r="F3" s="55">
        <f t="shared" si="0"/>
        <v>1.9309981410190729E-3</v>
      </c>
      <c r="G3" s="55">
        <f t="shared" si="1"/>
        <v>0.30562153602533648</v>
      </c>
      <c r="H3" s="38">
        <f t="shared" si="2"/>
        <v>772</v>
      </c>
      <c r="I3" s="56">
        <f t="shared" ref="I3:I66" si="4">H3/$H$90</f>
        <v>1.0676697968384804E-2</v>
      </c>
      <c r="J3" s="44">
        <f t="shared" si="3"/>
        <v>118</v>
      </c>
      <c r="M3" s="92" t="s">
        <v>332</v>
      </c>
      <c r="N3" s="120">
        <v>0.154</v>
      </c>
    </row>
    <row r="4" spans="1:22" ht="15" thickBot="1">
      <c r="A4" s="53">
        <v>3</v>
      </c>
      <c r="B4" s="54" t="s">
        <v>4</v>
      </c>
      <c r="C4" s="78">
        <v>1127</v>
      </c>
      <c r="D4" s="78">
        <v>1128</v>
      </c>
      <c r="E4" s="78">
        <v>1128</v>
      </c>
      <c r="F4" s="55">
        <f t="shared" si="0"/>
        <v>6.6045054671604432E-4</v>
      </c>
      <c r="G4" s="55">
        <f t="shared" si="1"/>
        <v>8.8731144631765753E-4</v>
      </c>
      <c r="H4" s="38">
        <f t="shared" si="2"/>
        <v>1</v>
      </c>
      <c r="I4" s="56">
        <f t="shared" si="4"/>
        <v>1.3829919648166845E-5</v>
      </c>
      <c r="J4" s="44">
        <f t="shared" si="3"/>
        <v>0</v>
      </c>
      <c r="M4" s="92" t="s">
        <v>269</v>
      </c>
      <c r="N4" s="120">
        <v>0.157</v>
      </c>
    </row>
    <row r="5" spans="1:22" ht="15" thickBot="1">
      <c r="A5" s="53">
        <v>5</v>
      </c>
      <c r="B5" s="54" t="s">
        <v>5</v>
      </c>
      <c r="C5" s="78">
        <v>724</v>
      </c>
      <c r="D5" s="78">
        <v>620</v>
      </c>
      <c r="E5" s="78">
        <v>660</v>
      </c>
      <c r="F5" s="55">
        <f t="shared" si="0"/>
        <v>3.864338305253451E-4</v>
      </c>
      <c r="G5" s="55">
        <f t="shared" si="1"/>
        <v>-8.8397790055248615E-2</v>
      </c>
      <c r="H5" s="38">
        <f t="shared" si="2"/>
        <v>-64</v>
      </c>
      <c r="I5" s="56">
        <f t="shared" si="4"/>
        <v>-8.8511485748267807E-4</v>
      </c>
      <c r="J5" s="44">
        <f t="shared" si="3"/>
        <v>40</v>
      </c>
      <c r="M5" s="92" t="s">
        <v>333</v>
      </c>
      <c r="N5" s="120">
        <v>0.222</v>
      </c>
    </row>
    <row r="6" spans="1:22" ht="15.75" customHeight="1" thickBot="1">
      <c r="A6" s="53">
        <v>6</v>
      </c>
      <c r="B6" s="54" t="s">
        <v>6</v>
      </c>
      <c r="C6" s="78">
        <v>51</v>
      </c>
      <c r="D6" s="78">
        <v>45</v>
      </c>
      <c r="E6" s="78">
        <v>53</v>
      </c>
      <c r="F6" s="55">
        <f t="shared" si="0"/>
        <v>3.1031807602792863E-5</v>
      </c>
      <c r="G6" s="55">
        <f t="shared" si="1"/>
        <v>3.9215686274509803E-2</v>
      </c>
      <c r="H6" s="38">
        <f t="shared" si="2"/>
        <v>2</v>
      </c>
      <c r="I6" s="56">
        <f t="shared" si="4"/>
        <v>2.765983929633369E-5</v>
      </c>
      <c r="J6" s="44">
        <f t="shared" si="3"/>
        <v>8</v>
      </c>
      <c r="M6" s="92" t="s">
        <v>275</v>
      </c>
      <c r="N6" s="120">
        <v>0.224</v>
      </c>
    </row>
    <row r="7" spans="1:22" ht="15" thickBot="1">
      <c r="A7" s="53">
        <v>7</v>
      </c>
      <c r="B7" s="54" t="s">
        <v>7</v>
      </c>
      <c r="C7" s="78">
        <v>955</v>
      </c>
      <c r="D7" s="78">
        <v>928</v>
      </c>
      <c r="E7" s="78">
        <v>951</v>
      </c>
      <c r="F7" s="55">
        <f t="shared" si="0"/>
        <v>5.5681601943879271E-4</v>
      </c>
      <c r="G7" s="55">
        <f t="shared" si="1"/>
        <v>-4.1884816753926706E-3</v>
      </c>
      <c r="H7" s="38">
        <f t="shared" si="2"/>
        <v>-4</v>
      </c>
      <c r="I7" s="56">
        <f t="shared" si="4"/>
        <v>-5.5319678592667379E-5</v>
      </c>
      <c r="J7" s="44">
        <f t="shared" si="3"/>
        <v>23</v>
      </c>
      <c r="M7" s="92" t="s">
        <v>317</v>
      </c>
      <c r="N7" s="120">
        <v>0.30599999999999999</v>
      </c>
    </row>
    <row r="8" spans="1:22" ht="15" thickBot="1">
      <c r="A8" s="53">
        <v>8</v>
      </c>
      <c r="B8" s="54" t="s">
        <v>8</v>
      </c>
      <c r="C8" s="78">
        <v>4600</v>
      </c>
      <c r="D8" s="78">
        <v>4740</v>
      </c>
      <c r="E8" s="78">
        <v>4737</v>
      </c>
      <c r="F8" s="55">
        <f t="shared" si="0"/>
        <v>2.7735409927250902E-3</v>
      </c>
      <c r="G8" s="55">
        <f t="shared" si="1"/>
        <v>2.9782608695652173E-2</v>
      </c>
      <c r="H8" s="38">
        <f t="shared" si="2"/>
        <v>137</v>
      </c>
      <c r="I8" s="56">
        <f t="shared" si="4"/>
        <v>1.8946989917988577E-3</v>
      </c>
      <c r="J8" s="44">
        <f t="shared" si="3"/>
        <v>-3</v>
      </c>
      <c r="M8" s="92" t="s">
        <v>312</v>
      </c>
      <c r="N8" s="120">
        <v>0.314</v>
      </c>
    </row>
    <row r="9" spans="1:22" ht="15" thickBot="1">
      <c r="A9" s="53">
        <v>9</v>
      </c>
      <c r="B9" s="54" t="s">
        <v>9</v>
      </c>
      <c r="C9" s="78">
        <v>475</v>
      </c>
      <c r="D9" s="78">
        <v>475</v>
      </c>
      <c r="E9" s="78">
        <v>482</v>
      </c>
      <c r="F9" s="55">
        <f t="shared" si="0"/>
        <v>2.8221379744426716E-4</v>
      </c>
      <c r="G9" s="55">
        <f t="shared" si="1"/>
        <v>1.4736842105263158E-2</v>
      </c>
      <c r="H9" s="38">
        <f t="shared" si="2"/>
        <v>7</v>
      </c>
      <c r="I9" s="56">
        <f t="shared" si="4"/>
        <v>9.6809437537167915E-5</v>
      </c>
      <c r="J9" s="44">
        <f t="shared" si="3"/>
        <v>7</v>
      </c>
      <c r="M9" s="92" t="s">
        <v>266</v>
      </c>
      <c r="N9" s="120">
        <v>0.34</v>
      </c>
    </row>
    <row r="10" spans="1:22" ht="15" thickBot="1">
      <c r="A10" s="57">
        <v>10</v>
      </c>
      <c r="B10" s="54" t="s">
        <v>10</v>
      </c>
      <c r="C10" s="77">
        <v>41390</v>
      </c>
      <c r="D10" s="77">
        <v>41713</v>
      </c>
      <c r="E10" s="77">
        <v>41786</v>
      </c>
      <c r="F10" s="55">
        <f t="shared" si="0"/>
        <v>2.4465945518684955E-2</v>
      </c>
      <c r="G10" s="55">
        <f t="shared" si="1"/>
        <v>9.5675283884996375E-3</v>
      </c>
      <c r="H10" s="38">
        <f t="shared" si="2"/>
        <v>396</v>
      </c>
      <c r="I10" s="56">
        <f t="shared" si="4"/>
        <v>5.4766481806740701E-3</v>
      </c>
      <c r="J10" s="44">
        <f t="shared" si="3"/>
        <v>73</v>
      </c>
      <c r="M10" s="92" t="s">
        <v>267</v>
      </c>
      <c r="N10" s="120">
        <v>0.66</v>
      </c>
    </row>
    <row r="11" spans="1:22" ht="15" thickBot="1">
      <c r="A11" s="57">
        <v>11</v>
      </c>
      <c r="B11" s="54" t="s">
        <v>11</v>
      </c>
      <c r="C11" s="77">
        <v>640</v>
      </c>
      <c r="D11" s="77">
        <v>645</v>
      </c>
      <c r="E11" s="77">
        <v>651</v>
      </c>
      <c r="F11" s="55">
        <f t="shared" si="0"/>
        <v>3.8116427829090857E-4</v>
      </c>
      <c r="G11" s="55">
        <f t="shared" si="1"/>
        <v>1.7187500000000001E-2</v>
      </c>
      <c r="H11" s="38">
        <f t="shared" si="2"/>
        <v>11</v>
      </c>
      <c r="I11" s="56">
        <f t="shared" si="4"/>
        <v>1.5212911612983527E-4</v>
      </c>
      <c r="J11" s="44">
        <f t="shared" si="3"/>
        <v>6</v>
      </c>
      <c r="M11" s="92" t="s">
        <v>270</v>
      </c>
      <c r="N11" s="120">
        <v>1.0289999999999999</v>
      </c>
      <c r="V11" s="29"/>
    </row>
    <row r="12" spans="1:22">
      <c r="A12" s="57">
        <v>12</v>
      </c>
      <c r="B12" s="54" t="s">
        <v>12</v>
      </c>
      <c r="C12" s="77">
        <v>45</v>
      </c>
      <c r="D12" s="77">
        <v>46</v>
      </c>
      <c r="E12" s="77">
        <v>46</v>
      </c>
      <c r="F12" s="55">
        <f t="shared" si="0"/>
        <v>2.6933266976008901E-5</v>
      </c>
      <c r="G12" s="55">
        <f t="shared" si="1"/>
        <v>2.2222222222222223E-2</v>
      </c>
      <c r="H12" s="38">
        <f t="shared" si="2"/>
        <v>1</v>
      </c>
      <c r="I12" s="56">
        <f t="shared" si="4"/>
        <v>1.3829919648166845E-5</v>
      </c>
      <c r="J12" s="44">
        <f t="shared" si="3"/>
        <v>0</v>
      </c>
      <c r="N12" s="29"/>
      <c r="V12" s="29"/>
    </row>
    <row r="13" spans="1:22">
      <c r="A13" s="57">
        <v>13</v>
      </c>
      <c r="B13" s="54" t="s">
        <v>13</v>
      </c>
      <c r="C13" s="77">
        <v>17572</v>
      </c>
      <c r="D13" s="77">
        <v>17124</v>
      </c>
      <c r="E13" s="77">
        <v>17115</v>
      </c>
      <c r="F13" s="55">
        <f t="shared" si="0"/>
        <v>1.002093183248679E-2</v>
      </c>
      <c r="G13" s="55">
        <f t="shared" si="1"/>
        <v>-2.6007284315957203E-2</v>
      </c>
      <c r="H13" s="38">
        <f t="shared" si="2"/>
        <v>-457</v>
      </c>
      <c r="I13" s="56">
        <f t="shared" si="4"/>
        <v>-6.3202732792122475E-3</v>
      </c>
      <c r="J13" s="44">
        <f t="shared" si="3"/>
        <v>-9</v>
      </c>
      <c r="M13" s="3"/>
      <c r="N13" s="12"/>
      <c r="V13" s="29"/>
    </row>
    <row r="14" spans="1:22">
      <c r="A14" s="57">
        <v>14</v>
      </c>
      <c r="B14" s="54" t="s">
        <v>14</v>
      </c>
      <c r="C14" s="77">
        <v>34930</v>
      </c>
      <c r="D14" s="77">
        <v>33536</v>
      </c>
      <c r="E14" s="77">
        <v>33535</v>
      </c>
      <c r="F14" s="55">
        <f t="shared" si="0"/>
        <v>1.9634937131314315E-2</v>
      </c>
      <c r="G14" s="55">
        <f t="shared" si="1"/>
        <v>-3.9937016890924708E-2</v>
      </c>
      <c r="H14" s="38">
        <f t="shared" si="2"/>
        <v>-1395</v>
      </c>
      <c r="I14" s="56">
        <f t="shared" si="4"/>
        <v>-1.9292737909192746E-2</v>
      </c>
      <c r="J14" s="44">
        <f t="shared" si="3"/>
        <v>-1</v>
      </c>
      <c r="M14" s="3"/>
      <c r="N14" s="12"/>
      <c r="V14" s="29"/>
    </row>
    <row r="15" spans="1:22">
      <c r="A15" s="57">
        <v>15</v>
      </c>
      <c r="B15" s="54" t="s">
        <v>15</v>
      </c>
      <c r="C15" s="77">
        <v>6747</v>
      </c>
      <c r="D15" s="77">
        <v>6607</v>
      </c>
      <c r="E15" s="77">
        <v>6611</v>
      </c>
      <c r="F15" s="55">
        <f t="shared" si="0"/>
        <v>3.87077886909554E-3</v>
      </c>
      <c r="G15" s="55">
        <f t="shared" si="1"/>
        <v>-2.0157106862309173E-2</v>
      </c>
      <c r="H15" s="38">
        <f t="shared" si="2"/>
        <v>-136</v>
      </c>
      <c r="I15" s="56">
        <f t="shared" si="4"/>
        <v>-1.8808690721506909E-3</v>
      </c>
      <c r="J15" s="44">
        <f t="shared" si="3"/>
        <v>4</v>
      </c>
      <c r="M15" s="3"/>
      <c r="N15" s="12"/>
      <c r="V15" s="29"/>
    </row>
    <row r="16" spans="1:22">
      <c r="A16" s="57">
        <v>16</v>
      </c>
      <c r="B16" s="54" t="s">
        <v>16</v>
      </c>
      <c r="C16" s="77">
        <v>10759</v>
      </c>
      <c r="D16" s="77">
        <v>10707</v>
      </c>
      <c r="E16" s="77">
        <v>10721</v>
      </c>
      <c r="F16" s="55">
        <f t="shared" si="0"/>
        <v>6.2772077228215525E-3</v>
      </c>
      <c r="G16" s="55">
        <f t="shared" si="1"/>
        <v>-3.5319267589924712E-3</v>
      </c>
      <c r="H16" s="38">
        <f t="shared" si="2"/>
        <v>-38</v>
      </c>
      <c r="I16" s="56">
        <f t="shared" si="4"/>
        <v>-5.2553694663034004E-4</v>
      </c>
      <c r="J16" s="44">
        <f t="shared" si="3"/>
        <v>14</v>
      </c>
      <c r="M16" s="3"/>
      <c r="N16" s="12"/>
      <c r="V16" s="29"/>
    </row>
    <row r="17" spans="1:22">
      <c r="A17" s="57">
        <v>17</v>
      </c>
      <c r="B17" s="54" t="s">
        <v>17</v>
      </c>
      <c r="C17" s="77">
        <v>2209</v>
      </c>
      <c r="D17" s="77">
        <v>2324</v>
      </c>
      <c r="E17" s="77">
        <v>2336</v>
      </c>
      <c r="F17" s="55">
        <f t="shared" si="0"/>
        <v>1.3677415577381911E-3</v>
      </c>
      <c r="G17" s="55">
        <f t="shared" si="1"/>
        <v>5.7492077863286556E-2</v>
      </c>
      <c r="H17" s="38">
        <f t="shared" si="2"/>
        <v>127</v>
      </c>
      <c r="I17" s="56">
        <f t="shared" si="4"/>
        <v>1.7563997953171891E-3</v>
      </c>
      <c r="J17" s="44">
        <f t="shared" si="3"/>
        <v>12</v>
      </c>
      <c r="M17" s="3"/>
      <c r="N17" s="12"/>
      <c r="V17" s="29"/>
    </row>
    <row r="18" spans="1:22">
      <c r="A18" s="57">
        <v>18</v>
      </c>
      <c r="B18" s="54" t="s">
        <v>18</v>
      </c>
      <c r="C18" s="77">
        <v>8833</v>
      </c>
      <c r="D18" s="77">
        <v>8757</v>
      </c>
      <c r="E18" s="77">
        <v>8460</v>
      </c>
      <c r="F18" s="55">
        <f t="shared" si="0"/>
        <v>4.9533791003703326E-3</v>
      </c>
      <c r="G18" s="55">
        <f t="shared" si="1"/>
        <v>-4.2228008604098269E-2</v>
      </c>
      <c r="H18" s="38">
        <f t="shared" si="2"/>
        <v>-373</v>
      </c>
      <c r="I18" s="56">
        <f t="shared" si="4"/>
        <v>-5.1585600287662329E-3</v>
      </c>
      <c r="J18" s="44">
        <f t="shared" si="3"/>
        <v>-297</v>
      </c>
      <c r="M18" s="3"/>
      <c r="N18" s="12"/>
      <c r="V18" s="29"/>
    </row>
    <row r="19" spans="1:22">
      <c r="A19" s="57">
        <v>19</v>
      </c>
      <c r="B19" s="54" t="s">
        <v>19</v>
      </c>
      <c r="C19" s="77">
        <v>321</v>
      </c>
      <c r="D19" s="77">
        <v>315</v>
      </c>
      <c r="E19" s="77">
        <v>320</v>
      </c>
      <c r="F19" s="55">
        <f t="shared" si="0"/>
        <v>1.8736185722440974E-4</v>
      </c>
      <c r="G19" s="55">
        <f t="shared" si="1"/>
        <v>-3.1152647975077881E-3</v>
      </c>
      <c r="H19" s="38">
        <f t="shared" si="2"/>
        <v>-1</v>
      </c>
      <c r="I19" s="56">
        <f t="shared" si="4"/>
        <v>-1.3829919648166845E-5</v>
      </c>
      <c r="J19" s="44">
        <f t="shared" si="3"/>
        <v>5</v>
      </c>
      <c r="M19" s="3"/>
      <c r="N19" s="12"/>
      <c r="V19" s="29"/>
    </row>
    <row r="20" spans="1:22">
      <c r="A20" s="57">
        <v>20</v>
      </c>
      <c r="B20" s="54" t="s">
        <v>20</v>
      </c>
      <c r="C20" s="77">
        <v>4238</v>
      </c>
      <c r="D20" s="77">
        <v>4323</v>
      </c>
      <c r="E20" s="77">
        <v>4344</v>
      </c>
      <c r="F20" s="55">
        <f t="shared" si="0"/>
        <v>2.5434372118213621E-3</v>
      </c>
      <c r="G20" s="55">
        <f t="shared" si="1"/>
        <v>2.5011798017932987E-2</v>
      </c>
      <c r="H20" s="38">
        <f t="shared" si="2"/>
        <v>106</v>
      </c>
      <c r="I20" s="56">
        <f t="shared" si="4"/>
        <v>1.4659714827056855E-3</v>
      </c>
      <c r="J20" s="44">
        <f t="shared" si="3"/>
        <v>21</v>
      </c>
      <c r="M20" s="3"/>
      <c r="N20" s="12"/>
      <c r="V20" s="29"/>
    </row>
    <row r="21" spans="1:22">
      <c r="A21" s="57">
        <v>21</v>
      </c>
      <c r="B21" s="54" t="s">
        <v>21</v>
      </c>
      <c r="C21" s="77">
        <v>295</v>
      </c>
      <c r="D21" s="77">
        <v>322</v>
      </c>
      <c r="E21" s="77">
        <v>325</v>
      </c>
      <c r="F21" s="55">
        <f t="shared" si="0"/>
        <v>1.9028938624354115E-4</v>
      </c>
      <c r="G21" s="55">
        <f t="shared" si="1"/>
        <v>0.10169491525423729</v>
      </c>
      <c r="H21" s="38">
        <f t="shared" si="2"/>
        <v>30</v>
      </c>
      <c r="I21" s="56">
        <f t="shared" si="4"/>
        <v>4.1489758944500535E-4</v>
      </c>
      <c r="J21" s="44">
        <f t="shared" si="3"/>
        <v>3</v>
      </c>
      <c r="M21" s="3"/>
      <c r="N21" s="12"/>
    </row>
    <row r="22" spans="1:22">
      <c r="A22" s="57">
        <v>22</v>
      </c>
      <c r="B22" s="54" t="s">
        <v>22</v>
      </c>
      <c r="C22" s="77">
        <v>12385</v>
      </c>
      <c r="D22" s="77">
        <v>12584</v>
      </c>
      <c r="E22" s="77">
        <v>12627</v>
      </c>
      <c r="F22" s="55">
        <f t="shared" si="0"/>
        <v>7.3931817849144429E-3</v>
      </c>
      <c r="G22" s="55">
        <f t="shared" si="1"/>
        <v>1.9539765845781185E-2</v>
      </c>
      <c r="H22" s="38">
        <f t="shared" si="2"/>
        <v>242</v>
      </c>
      <c r="I22" s="56">
        <f t="shared" si="4"/>
        <v>3.3468405548563764E-3</v>
      </c>
      <c r="J22" s="44">
        <f t="shared" si="3"/>
        <v>43</v>
      </c>
      <c r="M22" s="3"/>
      <c r="N22" s="12"/>
    </row>
    <row r="23" spans="1:22">
      <c r="A23" s="57">
        <v>23</v>
      </c>
      <c r="B23" s="54" t="s">
        <v>23</v>
      </c>
      <c r="C23" s="77">
        <v>13504</v>
      </c>
      <c r="D23" s="77">
        <v>13785</v>
      </c>
      <c r="E23" s="77">
        <v>13843</v>
      </c>
      <c r="F23" s="55">
        <f t="shared" si="0"/>
        <v>8.1051568423672008E-3</v>
      </c>
      <c r="G23" s="55">
        <f t="shared" si="1"/>
        <v>2.5103672985781991E-2</v>
      </c>
      <c r="H23" s="38">
        <f t="shared" si="2"/>
        <v>339</v>
      </c>
      <c r="I23" s="56">
        <f t="shared" si="4"/>
        <v>4.6883427607285599E-3</v>
      </c>
      <c r="J23" s="44">
        <f t="shared" si="3"/>
        <v>58</v>
      </c>
    </row>
    <row r="24" spans="1:22">
      <c r="A24" s="57">
        <v>24</v>
      </c>
      <c r="B24" s="54" t="s">
        <v>24</v>
      </c>
      <c r="C24" s="77">
        <v>7895</v>
      </c>
      <c r="D24" s="77">
        <v>7661</v>
      </c>
      <c r="E24" s="77">
        <v>7645</v>
      </c>
      <c r="F24" s="55">
        <f t="shared" si="0"/>
        <v>4.476191870251914E-3</v>
      </c>
      <c r="G24" s="55">
        <f t="shared" si="1"/>
        <v>-3.1665611146295125E-2</v>
      </c>
      <c r="H24" s="38">
        <f t="shared" si="2"/>
        <v>-250</v>
      </c>
      <c r="I24" s="56">
        <f t="shared" si="4"/>
        <v>-3.4574799120417111E-3</v>
      </c>
      <c r="J24" s="44">
        <f t="shared" si="3"/>
        <v>-16</v>
      </c>
    </row>
    <row r="25" spans="1:22">
      <c r="A25" s="57">
        <v>25</v>
      </c>
      <c r="B25" s="54" t="s">
        <v>25</v>
      </c>
      <c r="C25" s="77">
        <v>34861</v>
      </c>
      <c r="D25" s="77">
        <v>35221</v>
      </c>
      <c r="E25" s="77">
        <v>35279</v>
      </c>
      <c r="F25" s="55">
        <f t="shared" si="0"/>
        <v>2.0656059253187347E-2</v>
      </c>
      <c r="G25" s="55">
        <f t="shared" si="1"/>
        <v>1.1990476463670003E-2</v>
      </c>
      <c r="H25" s="38">
        <f t="shared" si="2"/>
        <v>418</v>
      </c>
      <c r="I25" s="56">
        <f t="shared" si="4"/>
        <v>5.7809064129337407E-3</v>
      </c>
      <c r="J25" s="44">
        <f t="shared" si="3"/>
        <v>58</v>
      </c>
    </row>
    <row r="26" spans="1:22">
      <c r="A26" s="57">
        <v>26</v>
      </c>
      <c r="B26" s="54" t="s">
        <v>26</v>
      </c>
      <c r="C26" s="77">
        <v>1650</v>
      </c>
      <c r="D26" s="77">
        <v>1655</v>
      </c>
      <c r="E26" s="77">
        <v>1667</v>
      </c>
      <c r="F26" s="55">
        <f t="shared" si="0"/>
        <v>9.7603817497840951E-4</v>
      </c>
      <c r="G26" s="55">
        <f t="shared" si="1"/>
        <v>1.0303030303030303E-2</v>
      </c>
      <c r="H26" s="38">
        <f t="shared" si="2"/>
        <v>17</v>
      </c>
      <c r="I26" s="56">
        <f t="shared" si="4"/>
        <v>2.3510863401883636E-4</v>
      </c>
      <c r="J26" s="44">
        <f t="shared" si="3"/>
        <v>12</v>
      </c>
    </row>
    <row r="27" spans="1:22">
      <c r="A27" s="57">
        <v>27</v>
      </c>
      <c r="B27" s="54" t="s">
        <v>27</v>
      </c>
      <c r="C27" s="77">
        <v>5149</v>
      </c>
      <c r="D27" s="77">
        <v>5481</v>
      </c>
      <c r="E27" s="77">
        <v>5497</v>
      </c>
      <c r="F27" s="55">
        <f t="shared" si="0"/>
        <v>3.2185254036330635E-3</v>
      </c>
      <c r="G27" s="55">
        <f t="shared" si="1"/>
        <v>6.7585939017284907E-2</v>
      </c>
      <c r="H27" s="38">
        <f t="shared" si="2"/>
        <v>348</v>
      </c>
      <c r="I27" s="56">
        <f t="shared" si="4"/>
        <v>4.8128120375620616E-3</v>
      </c>
      <c r="J27" s="44">
        <f t="shared" si="3"/>
        <v>16</v>
      </c>
    </row>
    <row r="28" spans="1:22">
      <c r="A28" s="57">
        <v>28</v>
      </c>
      <c r="B28" s="54" t="s">
        <v>28</v>
      </c>
      <c r="C28" s="77">
        <v>9083</v>
      </c>
      <c r="D28" s="77">
        <v>9794</v>
      </c>
      <c r="E28" s="77">
        <v>9833</v>
      </c>
      <c r="F28" s="55">
        <f t="shared" si="0"/>
        <v>5.7572785690238153E-3</v>
      </c>
      <c r="G28" s="55">
        <f t="shared" si="1"/>
        <v>8.2571837498623804E-2</v>
      </c>
      <c r="H28" s="38">
        <f t="shared" si="2"/>
        <v>750</v>
      </c>
      <c r="I28" s="56">
        <f t="shared" si="4"/>
        <v>1.0372439736125134E-2</v>
      </c>
      <c r="J28" s="44">
        <f t="shared" si="3"/>
        <v>39</v>
      </c>
    </row>
    <row r="29" spans="1:22">
      <c r="A29" s="57">
        <v>29</v>
      </c>
      <c r="B29" s="54" t="s">
        <v>29</v>
      </c>
      <c r="C29" s="77">
        <v>3397</v>
      </c>
      <c r="D29" s="77">
        <v>3547</v>
      </c>
      <c r="E29" s="77">
        <v>3524</v>
      </c>
      <c r="F29" s="55">
        <f t="shared" si="0"/>
        <v>2.0633224526838121E-3</v>
      </c>
      <c r="G29" s="55">
        <f t="shared" si="1"/>
        <v>3.7385928760671178E-2</v>
      </c>
      <c r="H29" s="38">
        <f t="shared" si="2"/>
        <v>127</v>
      </c>
      <c r="I29" s="56">
        <f t="shared" si="4"/>
        <v>1.7563997953171891E-3</v>
      </c>
      <c r="J29" s="44">
        <f t="shared" si="3"/>
        <v>-23</v>
      </c>
    </row>
    <row r="30" spans="1:22">
      <c r="A30" s="57">
        <v>30</v>
      </c>
      <c r="B30" s="54" t="s">
        <v>30</v>
      </c>
      <c r="C30" s="77">
        <v>1124</v>
      </c>
      <c r="D30" s="77">
        <v>1087</v>
      </c>
      <c r="E30" s="77">
        <v>1109</v>
      </c>
      <c r="F30" s="55">
        <f t="shared" si="0"/>
        <v>6.4932593644334504E-4</v>
      </c>
      <c r="G30" s="55">
        <f t="shared" si="1"/>
        <v>-1.3345195729537367E-2</v>
      </c>
      <c r="H30" s="38">
        <f t="shared" si="2"/>
        <v>-15</v>
      </c>
      <c r="I30" s="56">
        <f t="shared" si="4"/>
        <v>-2.0744879472250267E-4</v>
      </c>
      <c r="J30" s="44">
        <f t="shared" si="3"/>
        <v>22</v>
      </c>
    </row>
    <row r="31" spans="1:22">
      <c r="A31" s="57">
        <v>31</v>
      </c>
      <c r="B31" s="54" t="s">
        <v>31</v>
      </c>
      <c r="C31" s="77">
        <v>20774</v>
      </c>
      <c r="D31" s="77">
        <v>21256</v>
      </c>
      <c r="E31" s="77">
        <v>21312</v>
      </c>
      <c r="F31" s="55">
        <f t="shared" si="0"/>
        <v>1.2478299691145689E-2</v>
      </c>
      <c r="G31" s="55">
        <f t="shared" si="1"/>
        <v>2.5897756811398862E-2</v>
      </c>
      <c r="H31" s="38">
        <f t="shared" si="2"/>
        <v>538</v>
      </c>
      <c r="I31" s="56">
        <f t="shared" si="4"/>
        <v>7.4404967707137623E-3</v>
      </c>
      <c r="J31" s="44">
        <f t="shared" si="3"/>
        <v>56</v>
      </c>
    </row>
    <row r="32" spans="1:22">
      <c r="A32" s="57">
        <v>32</v>
      </c>
      <c r="B32" s="54" t="s">
        <v>32</v>
      </c>
      <c r="C32" s="77">
        <v>6202</v>
      </c>
      <c r="D32" s="77">
        <v>6264</v>
      </c>
      <c r="E32" s="77">
        <v>6272</v>
      </c>
      <c r="F32" s="55">
        <f t="shared" si="0"/>
        <v>3.6722924015984309E-3</v>
      </c>
      <c r="G32" s="55">
        <f t="shared" si="1"/>
        <v>1.1286681715575621E-2</v>
      </c>
      <c r="H32" s="38">
        <f t="shared" si="2"/>
        <v>70</v>
      </c>
      <c r="I32" s="56">
        <f t="shared" si="4"/>
        <v>9.6809437537167913E-4</v>
      </c>
      <c r="J32" s="44">
        <f t="shared" si="3"/>
        <v>8</v>
      </c>
    </row>
    <row r="33" spans="1:10">
      <c r="A33" s="57">
        <v>33</v>
      </c>
      <c r="B33" s="54" t="s">
        <v>33</v>
      </c>
      <c r="C33" s="77">
        <v>21355</v>
      </c>
      <c r="D33" s="77">
        <v>20681</v>
      </c>
      <c r="E33" s="77">
        <v>20713</v>
      </c>
      <c r="F33" s="55">
        <f t="shared" si="0"/>
        <v>1.2127581714653746E-2</v>
      </c>
      <c r="G33" s="55">
        <f t="shared" si="1"/>
        <v>-3.0063217045188481E-2</v>
      </c>
      <c r="H33" s="38">
        <f t="shared" si="2"/>
        <v>-642</v>
      </c>
      <c r="I33" s="56">
        <f t="shared" si="4"/>
        <v>-8.8788084141231145E-3</v>
      </c>
      <c r="J33" s="44">
        <f t="shared" si="3"/>
        <v>32</v>
      </c>
    </row>
    <row r="34" spans="1:10">
      <c r="A34" s="57">
        <v>35</v>
      </c>
      <c r="B34" s="54" t="s">
        <v>34</v>
      </c>
      <c r="C34" s="78">
        <v>22878</v>
      </c>
      <c r="D34" s="78">
        <v>18599</v>
      </c>
      <c r="E34" s="78">
        <v>18594</v>
      </c>
      <c r="F34" s="55">
        <f t="shared" ref="F34:F65" si="5">E34/$E$90</f>
        <v>1.0886894916345858E-2</v>
      </c>
      <c r="G34" s="55">
        <f t="shared" ref="G34:G65" si="6">(E34-C34)/C34</f>
        <v>-0.18725413060582219</v>
      </c>
      <c r="H34" s="38">
        <f t="shared" ref="H34:H65" si="7">E34-C34</f>
        <v>-4284</v>
      </c>
      <c r="I34" s="56">
        <f t="shared" si="4"/>
        <v>-5.924737577274676E-2</v>
      </c>
      <c r="J34" s="44">
        <f t="shared" ref="J34:J66" si="8">E34-D34</f>
        <v>-5</v>
      </c>
    </row>
    <row r="35" spans="1:10">
      <c r="A35" s="57">
        <v>36</v>
      </c>
      <c r="B35" s="54" t="s">
        <v>35</v>
      </c>
      <c r="C35" s="78">
        <v>1019</v>
      </c>
      <c r="D35" s="78">
        <v>1003</v>
      </c>
      <c r="E35" s="78">
        <v>1035</v>
      </c>
      <c r="F35" s="55">
        <f t="shared" si="5"/>
        <v>6.0599850696020023E-4</v>
      </c>
      <c r="G35" s="55">
        <f t="shared" si="6"/>
        <v>1.5701668302257114E-2</v>
      </c>
      <c r="H35" s="38">
        <f t="shared" si="7"/>
        <v>16</v>
      </c>
      <c r="I35" s="56">
        <f t="shared" si="4"/>
        <v>2.2127871437066952E-4</v>
      </c>
      <c r="J35" s="44">
        <f t="shared" si="8"/>
        <v>32</v>
      </c>
    </row>
    <row r="36" spans="1:10">
      <c r="A36" s="57">
        <v>37</v>
      </c>
      <c r="B36" s="54" t="s">
        <v>36</v>
      </c>
      <c r="C36" s="78">
        <v>344</v>
      </c>
      <c r="D36" s="78">
        <v>441</v>
      </c>
      <c r="E36" s="78">
        <v>461</v>
      </c>
      <c r="F36" s="55">
        <f t="shared" si="5"/>
        <v>2.6991817556391525E-4</v>
      </c>
      <c r="G36" s="55">
        <f t="shared" si="6"/>
        <v>0.34011627906976744</v>
      </c>
      <c r="H36" s="38">
        <f t="shared" si="7"/>
        <v>117</v>
      </c>
      <c r="I36" s="56">
        <f t="shared" si="4"/>
        <v>1.6181005988355208E-3</v>
      </c>
      <c r="J36" s="44">
        <f t="shared" si="8"/>
        <v>20</v>
      </c>
    </row>
    <row r="37" spans="1:10">
      <c r="A37" s="57">
        <v>38</v>
      </c>
      <c r="B37" s="54" t="s">
        <v>37</v>
      </c>
      <c r="C37" s="78">
        <v>2894</v>
      </c>
      <c r="D37" s="78">
        <v>3154</v>
      </c>
      <c r="E37" s="78">
        <v>3200</v>
      </c>
      <c r="F37" s="55">
        <f t="shared" si="5"/>
        <v>1.8736185722440974E-3</v>
      </c>
      <c r="G37" s="55">
        <f t="shared" si="6"/>
        <v>0.10573600552868002</v>
      </c>
      <c r="H37" s="38">
        <f t="shared" si="7"/>
        <v>306</v>
      </c>
      <c r="I37" s="56">
        <f t="shared" si="4"/>
        <v>4.2319554123390543E-3</v>
      </c>
      <c r="J37" s="44">
        <f t="shared" si="8"/>
        <v>46</v>
      </c>
    </row>
    <row r="38" spans="1:10">
      <c r="A38" s="57">
        <v>39</v>
      </c>
      <c r="B38" s="54" t="s">
        <v>38</v>
      </c>
      <c r="C38" s="78">
        <v>134</v>
      </c>
      <c r="D38" s="78">
        <v>149</v>
      </c>
      <c r="E38" s="78">
        <v>149</v>
      </c>
      <c r="F38" s="55">
        <f t="shared" si="5"/>
        <v>8.724036477011579E-5</v>
      </c>
      <c r="G38" s="55">
        <f t="shared" si="6"/>
        <v>0.11194029850746269</v>
      </c>
      <c r="H38" s="38">
        <f t="shared" si="7"/>
        <v>15</v>
      </c>
      <c r="I38" s="56">
        <f t="shared" si="4"/>
        <v>2.0744879472250267E-4</v>
      </c>
      <c r="J38" s="44">
        <f t="shared" si="8"/>
        <v>0</v>
      </c>
    </row>
    <row r="39" spans="1:10">
      <c r="A39" s="57">
        <v>41</v>
      </c>
      <c r="B39" s="54" t="s">
        <v>39</v>
      </c>
      <c r="C39" s="78">
        <v>118305</v>
      </c>
      <c r="D39" s="78">
        <v>123425</v>
      </c>
      <c r="E39" s="78">
        <v>126452</v>
      </c>
      <c r="F39" s="55">
        <f t="shared" si="5"/>
        <v>7.4038379905440807E-2</v>
      </c>
      <c r="G39" s="55">
        <f t="shared" si="6"/>
        <v>6.8864375977346695E-2</v>
      </c>
      <c r="H39" s="38">
        <f t="shared" si="7"/>
        <v>8147</v>
      </c>
      <c r="I39" s="56">
        <f t="shared" si="4"/>
        <v>0.11267235537361528</v>
      </c>
      <c r="J39" s="44">
        <f t="shared" si="8"/>
        <v>3027</v>
      </c>
    </row>
    <row r="40" spans="1:10">
      <c r="A40" s="57">
        <v>42</v>
      </c>
      <c r="B40" s="54" t="s">
        <v>40</v>
      </c>
      <c r="C40" s="78">
        <v>15289</v>
      </c>
      <c r="D40" s="78">
        <v>15895</v>
      </c>
      <c r="E40" s="78">
        <v>16251</v>
      </c>
      <c r="F40" s="55">
        <f t="shared" si="5"/>
        <v>9.5150548179808829E-3</v>
      </c>
      <c r="G40" s="55">
        <f t="shared" si="6"/>
        <v>6.2921054352802666E-2</v>
      </c>
      <c r="H40" s="38">
        <f t="shared" si="7"/>
        <v>962</v>
      </c>
      <c r="I40" s="56">
        <f t="shared" si="4"/>
        <v>1.3304382701536504E-2</v>
      </c>
      <c r="J40" s="44">
        <f t="shared" si="8"/>
        <v>356</v>
      </c>
    </row>
    <row r="41" spans="1:10">
      <c r="A41" s="57">
        <v>43</v>
      </c>
      <c r="B41" s="54" t="s">
        <v>41</v>
      </c>
      <c r="C41" s="78">
        <v>52403</v>
      </c>
      <c r="D41" s="78">
        <v>54103</v>
      </c>
      <c r="E41" s="78">
        <v>54817</v>
      </c>
      <c r="F41" s="55">
        <f t="shared" si="5"/>
        <v>3.2095671648345217E-2</v>
      </c>
      <c r="G41" s="55">
        <f t="shared" si="6"/>
        <v>4.606606491994733E-2</v>
      </c>
      <c r="H41" s="38">
        <f t="shared" si="7"/>
        <v>2414</v>
      </c>
      <c r="I41" s="56">
        <f t="shared" si="4"/>
        <v>3.3385426030674764E-2</v>
      </c>
      <c r="J41" s="44">
        <f t="shared" si="8"/>
        <v>714</v>
      </c>
    </row>
    <row r="42" spans="1:10">
      <c r="A42" s="57">
        <v>45</v>
      </c>
      <c r="B42" s="54" t="s">
        <v>42</v>
      </c>
      <c r="C42" s="78">
        <v>40880</v>
      </c>
      <c r="D42" s="78">
        <v>44362</v>
      </c>
      <c r="E42" s="78">
        <v>44705</v>
      </c>
      <c r="F42" s="55">
        <f t="shared" si="5"/>
        <v>2.6175036960053865E-2</v>
      </c>
      <c r="G42" s="55">
        <f t="shared" si="6"/>
        <v>9.356653620352251E-2</v>
      </c>
      <c r="H42" s="38">
        <f t="shared" si="7"/>
        <v>3825</v>
      </c>
      <c r="I42" s="56">
        <f t="shared" si="4"/>
        <v>5.2899442654238175E-2</v>
      </c>
      <c r="J42" s="44">
        <f t="shared" si="8"/>
        <v>343</v>
      </c>
    </row>
    <row r="43" spans="1:10">
      <c r="A43" s="57">
        <v>46</v>
      </c>
      <c r="B43" s="54" t="s">
        <v>43</v>
      </c>
      <c r="C43" s="78">
        <v>109895</v>
      </c>
      <c r="D43" s="78">
        <v>119015</v>
      </c>
      <c r="E43" s="78">
        <v>119868</v>
      </c>
      <c r="F43" s="55">
        <f t="shared" si="5"/>
        <v>7.0183409693048579E-2</v>
      </c>
      <c r="G43" s="55">
        <f t="shared" si="6"/>
        <v>9.075026161335821E-2</v>
      </c>
      <c r="H43" s="38">
        <f t="shared" si="7"/>
        <v>9973</v>
      </c>
      <c r="I43" s="56">
        <f t="shared" si="4"/>
        <v>0.13792578865116795</v>
      </c>
      <c r="J43" s="44">
        <f t="shared" si="8"/>
        <v>853</v>
      </c>
    </row>
    <row r="44" spans="1:10">
      <c r="A44" s="57">
        <v>47</v>
      </c>
      <c r="B44" s="54" t="s">
        <v>44</v>
      </c>
      <c r="C44" s="78">
        <v>284709</v>
      </c>
      <c r="D44" s="78">
        <v>293594</v>
      </c>
      <c r="E44" s="78">
        <v>296381</v>
      </c>
      <c r="F44" s="55">
        <f t="shared" si="5"/>
        <v>0.17353279564383681</v>
      </c>
      <c r="G44" s="55">
        <f t="shared" si="6"/>
        <v>4.0996245289049521E-2</v>
      </c>
      <c r="H44" s="38">
        <f t="shared" si="7"/>
        <v>11672</v>
      </c>
      <c r="I44" s="56">
        <f t="shared" si="4"/>
        <v>0.16142282213340339</v>
      </c>
      <c r="J44" s="44">
        <f t="shared" si="8"/>
        <v>2787</v>
      </c>
    </row>
    <row r="45" spans="1:10">
      <c r="A45" s="57">
        <v>49</v>
      </c>
      <c r="B45" s="54" t="s">
        <v>45</v>
      </c>
      <c r="C45" s="78">
        <v>115697</v>
      </c>
      <c r="D45" s="78">
        <v>116860</v>
      </c>
      <c r="E45" s="78">
        <v>117189</v>
      </c>
      <c r="F45" s="55">
        <f t="shared" si="5"/>
        <v>6.8614839644597983E-2</v>
      </c>
      <c r="G45" s="55">
        <f t="shared" si="6"/>
        <v>1.2895753563186599E-2</v>
      </c>
      <c r="H45" s="38">
        <f t="shared" si="7"/>
        <v>1492</v>
      </c>
      <c r="I45" s="56">
        <f t="shared" si="4"/>
        <v>2.0634240115064931E-2</v>
      </c>
      <c r="J45" s="44">
        <f t="shared" si="8"/>
        <v>329</v>
      </c>
    </row>
    <row r="46" spans="1:10">
      <c r="A46" s="57">
        <v>50</v>
      </c>
      <c r="B46" s="54" t="s">
        <v>46</v>
      </c>
      <c r="C46" s="78">
        <v>2735</v>
      </c>
      <c r="D46" s="78">
        <v>2758</v>
      </c>
      <c r="E46" s="78">
        <v>2765</v>
      </c>
      <c r="F46" s="55">
        <f t="shared" si="5"/>
        <v>1.6189235475796654E-3</v>
      </c>
      <c r="G46" s="55">
        <f t="shared" si="6"/>
        <v>1.0968921389396709E-2</v>
      </c>
      <c r="H46" s="38">
        <f t="shared" si="7"/>
        <v>30</v>
      </c>
      <c r="I46" s="56">
        <f t="shared" si="4"/>
        <v>4.1489758944500535E-4</v>
      </c>
      <c r="J46" s="44">
        <f t="shared" si="8"/>
        <v>7</v>
      </c>
    </row>
    <row r="47" spans="1:10">
      <c r="A47" s="57">
        <v>51</v>
      </c>
      <c r="B47" s="54" t="s">
        <v>47</v>
      </c>
      <c r="C47" s="78">
        <v>295</v>
      </c>
      <c r="D47" s="78">
        <v>299</v>
      </c>
      <c r="E47" s="78">
        <v>302</v>
      </c>
      <c r="F47" s="55">
        <f t="shared" si="5"/>
        <v>1.7682275275553668E-4</v>
      </c>
      <c r="G47" s="55">
        <f t="shared" si="6"/>
        <v>2.3728813559322035E-2</v>
      </c>
      <c r="H47" s="38">
        <f t="shared" si="7"/>
        <v>7</v>
      </c>
      <c r="I47" s="56">
        <f t="shared" si="4"/>
        <v>9.6809437537167915E-5</v>
      </c>
      <c r="J47" s="44">
        <f t="shared" si="8"/>
        <v>3</v>
      </c>
    </row>
    <row r="48" spans="1:10">
      <c r="A48" s="57">
        <v>52</v>
      </c>
      <c r="B48" s="54" t="s">
        <v>48</v>
      </c>
      <c r="C48" s="78">
        <v>17890</v>
      </c>
      <c r="D48" s="78">
        <v>18144</v>
      </c>
      <c r="E48" s="78">
        <v>18242</v>
      </c>
      <c r="F48" s="55">
        <f t="shared" si="5"/>
        <v>1.0680796873399007E-2</v>
      </c>
      <c r="G48" s="55">
        <f t="shared" si="6"/>
        <v>1.9675796534376747E-2</v>
      </c>
      <c r="H48" s="38">
        <f t="shared" si="7"/>
        <v>352</v>
      </c>
      <c r="I48" s="56">
        <f t="shared" si="4"/>
        <v>4.8681317161547288E-3</v>
      </c>
      <c r="J48" s="44">
        <f t="shared" si="8"/>
        <v>98</v>
      </c>
    </row>
    <row r="49" spans="1:10">
      <c r="A49" s="57">
        <v>53</v>
      </c>
      <c r="B49" s="54" t="s">
        <v>49</v>
      </c>
      <c r="C49" s="78">
        <v>2398</v>
      </c>
      <c r="D49" s="78">
        <v>2643</v>
      </c>
      <c r="E49" s="78">
        <v>2646</v>
      </c>
      <c r="F49" s="55">
        <f t="shared" si="5"/>
        <v>1.549248356924338E-3</v>
      </c>
      <c r="G49" s="55">
        <f t="shared" si="6"/>
        <v>0.10341951626355296</v>
      </c>
      <c r="H49" s="38">
        <f t="shared" si="7"/>
        <v>248</v>
      </c>
      <c r="I49" s="56">
        <f t="shared" si="4"/>
        <v>3.4298200727453775E-3</v>
      </c>
      <c r="J49" s="44">
        <f t="shared" si="8"/>
        <v>3</v>
      </c>
    </row>
    <row r="50" spans="1:10">
      <c r="A50" s="57">
        <v>55</v>
      </c>
      <c r="B50" s="54" t="s">
        <v>50</v>
      </c>
      <c r="C50" s="78">
        <v>17070</v>
      </c>
      <c r="D50" s="78">
        <v>18184</v>
      </c>
      <c r="E50" s="78">
        <v>18351</v>
      </c>
      <c r="F50" s="55">
        <f t="shared" si="5"/>
        <v>1.0744617006016073E-2</v>
      </c>
      <c r="G50" s="55">
        <f t="shared" si="6"/>
        <v>7.5043936731107208E-2</v>
      </c>
      <c r="H50" s="38">
        <f t="shared" si="7"/>
        <v>1281</v>
      </c>
      <c r="I50" s="56">
        <f t="shared" si="4"/>
        <v>1.7716127069301726E-2</v>
      </c>
      <c r="J50" s="44">
        <f t="shared" si="8"/>
        <v>167</v>
      </c>
    </row>
    <row r="51" spans="1:10">
      <c r="A51" s="57">
        <v>56</v>
      </c>
      <c r="B51" s="54" t="s">
        <v>51</v>
      </c>
      <c r="C51" s="78">
        <v>93868</v>
      </c>
      <c r="D51" s="78">
        <v>99321</v>
      </c>
      <c r="E51" s="78">
        <v>100270</v>
      </c>
      <c r="F51" s="55">
        <f t="shared" si="5"/>
        <v>5.8708666949661141E-2</v>
      </c>
      <c r="G51" s="55">
        <f t="shared" si="6"/>
        <v>6.8202156219371882E-2</v>
      </c>
      <c r="H51" s="38">
        <f t="shared" si="7"/>
        <v>6402</v>
      </c>
      <c r="I51" s="56">
        <f t="shared" si="4"/>
        <v>8.8539145587564136E-2</v>
      </c>
      <c r="J51" s="44">
        <f t="shared" si="8"/>
        <v>949</v>
      </c>
    </row>
    <row r="52" spans="1:10">
      <c r="A52" s="57">
        <v>58</v>
      </c>
      <c r="B52" s="54" t="s">
        <v>52</v>
      </c>
      <c r="C52" s="78">
        <v>2001</v>
      </c>
      <c r="D52" s="78">
        <v>2138</v>
      </c>
      <c r="E52" s="78">
        <v>2445</v>
      </c>
      <c r="F52" s="55">
        <f t="shared" si="5"/>
        <v>1.4315616903552556E-3</v>
      </c>
      <c r="G52" s="55">
        <f t="shared" si="6"/>
        <v>0.22188905547226387</v>
      </c>
      <c r="H52" s="38">
        <f t="shared" si="7"/>
        <v>444</v>
      </c>
      <c r="I52" s="56">
        <f t="shared" si="4"/>
        <v>6.1404843237860786E-3</v>
      </c>
      <c r="J52" s="44">
        <f t="shared" si="8"/>
        <v>307</v>
      </c>
    </row>
    <row r="53" spans="1:10">
      <c r="A53" s="57">
        <v>59</v>
      </c>
      <c r="B53" s="54" t="s">
        <v>53</v>
      </c>
      <c r="C53" s="78">
        <v>1883</v>
      </c>
      <c r="D53" s="78">
        <v>1969</v>
      </c>
      <c r="E53" s="78">
        <v>1957</v>
      </c>
      <c r="F53" s="55">
        <f t="shared" si="5"/>
        <v>1.1458348580880308E-3</v>
      </c>
      <c r="G53" s="55">
        <f t="shared" si="6"/>
        <v>3.9298990971853423E-2</v>
      </c>
      <c r="H53" s="38">
        <f t="shared" si="7"/>
        <v>74</v>
      </c>
      <c r="I53" s="56">
        <f t="shared" si="4"/>
        <v>1.0234140539643465E-3</v>
      </c>
      <c r="J53" s="44">
        <f t="shared" si="8"/>
        <v>-12</v>
      </c>
    </row>
    <row r="54" spans="1:10">
      <c r="A54" s="57">
        <v>60</v>
      </c>
      <c r="B54" s="54" t="s">
        <v>54</v>
      </c>
      <c r="C54" s="78">
        <v>735</v>
      </c>
      <c r="D54" s="78">
        <v>767</v>
      </c>
      <c r="E54" s="78">
        <v>795</v>
      </c>
      <c r="F54" s="55">
        <f t="shared" si="5"/>
        <v>4.6547711404189296E-4</v>
      </c>
      <c r="G54" s="55">
        <f t="shared" si="6"/>
        <v>8.1632653061224483E-2</v>
      </c>
      <c r="H54" s="38">
        <f t="shared" si="7"/>
        <v>60</v>
      </c>
      <c r="I54" s="56">
        <f t="shared" si="4"/>
        <v>8.2979517889001069E-4</v>
      </c>
      <c r="J54" s="44">
        <f t="shared" si="8"/>
        <v>28</v>
      </c>
    </row>
    <row r="55" spans="1:10">
      <c r="A55" s="57">
        <v>61</v>
      </c>
      <c r="B55" s="54" t="s">
        <v>55</v>
      </c>
      <c r="C55" s="78">
        <v>3220</v>
      </c>
      <c r="D55" s="78">
        <v>3322</v>
      </c>
      <c r="E55" s="78">
        <v>3335</v>
      </c>
      <c r="F55" s="55">
        <f t="shared" si="5"/>
        <v>1.9526618557606451E-3</v>
      </c>
      <c r="G55" s="55">
        <f t="shared" si="6"/>
        <v>3.5714285714285712E-2</v>
      </c>
      <c r="H55" s="38">
        <f t="shared" si="7"/>
        <v>115</v>
      </c>
      <c r="I55" s="56">
        <f t="shared" si="4"/>
        <v>1.590440759539187E-3</v>
      </c>
      <c r="J55" s="44">
        <f t="shared" si="8"/>
        <v>13</v>
      </c>
    </row>
    <row r="56" spans="1:10">
      <c r="A56" s="57">
        <v>62</v>
      </c>
      <c r="B56" s="54" t="s">
        <v>56</v>
      </c>
      <c r="C56" s="78">
        <v>6237</v>
      </c>
      <c r="D56" s="78">
        <v>6839</v>
      </c>
      <c r="E56" s="78">
        <v>6913</v>
      </c>
      <c r="F56" s="55">
        <f t="shared" si="5"/>
        <v>4.0476016218510763E-3</v>
      </c>
      <c r="G56" s="55">
        <f t="shared" si="6"/>
        <v>0.10838544171877505</v>
      </c>
      <c r="H56" s="38">
        <f t="shared" si="7"/>
        <v>676</v>
      </c>
      <c r="I56" s="56">
        <f t="shared" si="4"/>
        <v>9.3490256821607866E-3</v>
      </c>
      <c r="J56" s="44">
        <f t="shared" si="8"/>
        <v>74</v>
      </c>
    </row>
    <row r="57" spans="1:10">
      <c r="A57" s="57">
        <v>63</v>
      </c>
      <c r="B57" s="54" t="s">
        <v>57</v>
      </c>
      <c r="C57" s="78">
        <v>1795</v>
      </c>
      <c r="D57" s="78">
        <v>1761</v>
      </c>
      <c r="E57" s="78">
        <v>1813</v>
      </c>
      <c r="F57" s="55">
        <f t="shared" si="5"/>
        <v>1.0615220223370463E-3</v>
      </c>
      <c r="G57" s="55">
        <f t="shared" si="6"/>
        <v>1.0027855153203343E-2</v>
      </c>
      <c r="H57" s="38">
        <f t="shared" si="7"/>
        <v>18</v>
      </c>
      <c r="I57" s="56">
        <f t="shared" si="4"/>
        <v>2.4893855366700318E-4</v>
      </c>
      <c r="J57" s="44">
        <f t="shared" si="8"/>
        <v>52</v>
      </c>
    </row>
    <row r="58" spans="1:10">
      <c r="A58" s="57">
        <v>64</v>
      </c>
      <c r="B58" s="54" t="s">
        <v>58</v>
      </c>
      <c r="C58" s="78">
        <v>7801</v>
      </c>
      <c r="D58" s="78">
        <v>7756</v>
      </c>
      <c r="E58" s="78">
        <v>7771</v>
      </c>
      <c r="F58" s="55">
        <f t="shared" si="5"/>
        <v>4.5499656015340253E-3</v>
      </c>
      <c r="G58" s="55">
        <f t="shared" si="6"/>
        <v>-3.8456608127163186E-3</v>
      </c>
      <c r="H58" s="38">
        <f t="shared" si="7"/>
        <v>-30</v>
      </c>
      <c r="I58" s="56">
        <f t="shared" si="4"/>
        <v>-4.1489758944500535E-4</v>
      </c>
      <c r="J58" s="44">
        <f t="shared" si="8"/>
        <v>15</v>
      </c>
    </row>
    <row r="59" spans="1:10">
      <c r="A59" s="57">
        <v>65</v>
      </c>
      <c r="B59" s="54" t="s">
        <v>59</v>
      </c>
      <c r="C59" s="78">
        <v>4361</v>
      </c>
      <c r="D59" s="78">
        <v>4183</v>
      </c>
      <c r="E59" s="78">
        <v>4175</v>
      </c>
      <c r="F59" s="55">
        <f t="shared" si="5"/>
        <v>2.4444867309747209E-3</v>
      </c>
      <c r="G59" s="55">
        <f t="shared" si="6"/>
        <v>-4.2650768172437514E-2</v>
      </c>
      <c r="H59" s="38">
        <f t="shared" si="7"/>
        <v>-186</v>
      </c>
      <c r="I59" s="56">
        <f t="shared" si="4"/>
        <v>-2.5723650545590331E-3</v>
      </c>
      <c r="J59" s="44">
        <f t="shared" si="8"/>
        <v>-8</v>
      </c>
    </row>
    <row r="60" spans="1:10">
      <c r="A60" s="57">
        <v>66</v>
      </c>
      <c r="B60" s="54" t="s">
        <v>60</v>
      </c>
      <c r="C60" s="78">
        <v>10555</v>
      </c>
      <c r="D60" s="78">
        <v>10824</v>
      </c>
      <c r="E60" s="78">
        <v>10834</v>
      </c>
      <c r="F60" s="55">
        <f t="shared" si="5"/>
        <v>6.3433698786539219E-3</v>
      </c>
      <c r="G60" s="55">
        <f t="shared" si="6"/>
        <v>2.6432970156324016E-2</v>
      </c>
      <c r="H60" s="38">
        <f t="shared" si="7"/>
        <v>279</v>
      </c>
      <c r="I60" s="56">
        <f t="shared" si="4"/>
        <v>3.8585475818385495E-3</v>
      </c>
      <c r="J60" s="44">
        <f t="shared" si="8"/>
        <v>10</v>
      </c>
    </row>
    <row r="61" spans="1:10">
      <c r="A61" s="57">
        <v>68</v>
      </c>
      <c r="B61" s="54" t="s">
        <v>61</v>
      </c>
      <c r="C61" s="78">
        <v>34484</v>
      </c>
      <c r="D61" s="78">
        <v>44881</v>
      </c>
      <c r="E61" s="78">
        <v>45306</v>
      </c>
      <c r="F61" s="55">
        <f t="shared" si="5"/>
        <v>2.6526925948153462E-2</v>
      </c>
      <c r="G61" s="55">
        <f t="shared" si="6"/>
        <v>0.31382670223871939</v>
      </c>
      <c r="H61" s="38">
        <f t="shared" si="7"/>
        <v>10822</v>
      </c>
      <c r="I61" s="56">
        <f t="shared" si="4"/>
        <v>0.14966739043246158</v>
      </c>
      <c r="J61" s="44">
        <f t="shared" si="8"/>
        <v>425</v>
      </c>
    </row>
    <row r="62" spans="1:10">
      <c r="A62" s="57">
        <v>69</v>
      </c>
      <c r="B62" s="54" t="s">
        <v>62</v>
      </c>
      <c r="C62" s="78">
        <v>42565</v>
      </c>
      <c r="D62" s="78">
        <v>44754</v>
      </c>
      <c r="E62" s="78">
        <v>44931</v>
      </c>
      <c r="F62" s="55">
        <f t="shared" si="5"/>
        <v>2.6307361271718607E-2</v>
      </c>
      <c r="G62" s="55">
        <f t="shared" si="6"/>
        <v>5.5585575002936684E-2</v>
      </c>
      <c r="H62" s="38">
        <f t="shared" si="7"/>
        <v>2366</v>
      </c>
      <c r="I62" s="56">
        <f t="shared" si="4"/>
        <v>3.2721589887562755E-2</v>
      </c>
      <c r="J62" s="44">
        <f t="shared" si="8"/>
        <v>177</v>
      </c>
    </row>
    <row r="63" spans="1:10">
      <c r="A63" s="57">
        <v>70</v>
      </c>
      <c r="B63" s="54" t="s">
        <v>63</v>
      </c>
      <c r="C63" s="78">
        <v>22483</v>
      </c>
      <c r="D63" s="78">
        <v>21863</v>
      </c>
      <c r="E63" s="78">
        <v>21919</v>
      </c>
      <c r="F63" s="55">
        <f t="shared" si="5"/>
        <v>1.2833701714068241E-2</v>
      </c>
      <c r="G63" s="55">
        <f t="shared" si="6"/>
        <v>-2.5085620246408397E-2</v>
      </c>
      <c r="H63" s="38">
        <f t="shared" si="7"/>
        <v>-564</v>
      </c>
      <c r="I63" s="56">
        <f t="shared" si="4"/>
        <v>-7.8000746815661002E-3</v>
      </c>
      <c r="J63" s="44">
        <f t="shared" si="8"/>
        <v>56</v>
      </c>
    </row>
    <row r="64" spans="1:10">
      <c r="A64" s="57">
        <v>71</v>
      </c>
      <c r="B64" s="54" t="s">
        <v>64</v>
      </c>
      <c r="C64" s="78">
        <v>20025</v>
      </c>
      <c r="D64" s="78">
        <v>21308</v>
      </c>
      <c r="E64" s="78">
        <v>21518</v>
      </c>
      <c r="F64" s="55">
        <f t="shared" si="5"/>
        <v>1.2598913886733903E-2</v>
      </c>
      <c r="G64" s="55">
        <f t="shared" si="6"/>
        <v>7.4556803995006249E-2</v>
      </c>
      <c r="H64" s="38">
        <f t="shared" si="7"/>
        <v>1493</v>
      </c>
      <c r="I64" s="56">
        <f t="shared" si="4"/>
        <v>2.0648070034713098E-2</v>
      </c>
      <c r="J64" s="44">
        <f t="shared" si="8"/>
        <v>210</v>
      </c>
    </row>
    <row r="65" spans="1:23">
      <c r="A65" s="57">
        <v>72</v>
      </c>
      <c r="B65" s="54" t="s">
        <v>65</v>
      </c>
      <c r="C65" s="78">
        <v>741</v>
      </c>
      <c r="D65" s="78">
        <v>870</v>
      </c>
      <c r="E65" s="78">
        <v>907</v>
      </c>
      <c r="F65" s="55">
        <f t="shared" si="5"/>
        <v>5.3105376407043634E-4</v>
      </c>
      <c r="G65" s="55">
        <f t="shared" si="6"/>
        <v>0.22402159244264508</v>
      </c>
      <c r="H65" s="38">
        <f t="shared" si="7"/>
        <v>166</v>
      </c>
      <c r="I65" s="56">
        <f t="shared" si="4"/>
        <v>2.2957666615956961E-3</v>
      </c>
      <c r="J65" s="44">
        <f t="shared" si="8"/>
        <v>37</v>
      </c>
    </row>
    <row r="66" spans="1:23">
      <c r="A66" s="57">
        <v>73</v>
      </c>
      <c r="B66" s="54" t="s">
        <v>66</v>
      </c>
      <c r="C66" s="78">
        <v>6779</v>
      </c>
      <c r="D66" s="78">
        <v>7119</v>
      </c>
      <c r="E66" s="78">
        <v>7160</v>
      </c>
      <c r="F66" s="55">
        <f t="shared" ref="F66:F90" si="9">E66/$E$90</f>
        <v>4.1922215553961677E-3</v>
      </c>
      <c r="G66" s="55">
        <f t="shared" ref="G66:G90" si="10">(E66-C66)/C66</f>
        <v>5.6202979790529579E-2</v>
      </c>
      <c r="H66" s="38">
        <f t="shared" ref="H66:H90" si="11">E66-C66</f>
        <v>381</v>
      </c>
      <c r="I66" s="56">
        <f t="shared" si="4"/>
        <v>5.269199385951568E-3</v>
      </c>
      <c r="J66" s="44">
        <f t="shared" si="8"/>
        <v>41</v>
      </c>
    </row>
    <row r="67" spans="1:23">
      <c r="A67" s="57">
        <v>74</v>
      </c>
      <c r="B67" s="54" t="s">
        <v>67</v>
      </c>
      <c r="C67" s="78">
        <v>6131</v>
      </c>
      <c r="D67" s="78">
        <v>7012</v>
      </c>
      <c r="E67" s="78">
        <v>7092</v>
      </c>
      <c r="F67" s="55">
        <f t="shared" si="9"/>
        <v>4.1524071607359804E-3</v>
      </c>
      <c r="G67" s="55">
        <f t="shared" si="10"/>
        <v>0.15674441363562225</v>
      </c>
      <c r="H67" s="38">
        <f t="shared" si="11"/>
        <v>961</v>
      </c>
      <c r="I67" s="56">
        <f t="shared" ref="I67:I90" si="12">H67/$H$90</f>
        <v>1.3290552781888338E-2</v>
      </c>
      <c r="J67" s="44">
        <f t="shared" ref="J67:J90" si="13">E67-D67</f>
        <v>80</v>
      </c>
    </row>
    <row r="68" spans="1:23">
      <c r="A68" s="57">
        <v>75</v>
      </c>
      <c r="B68" s="54" t="s">
        <v>68</v>
      </c>
      <c r="C68" s="78">
        <v>1953</v>
      </c>
      <c r="D68" s="78">
        <v>2048</v>
      </c>
      <c r="E68" s="78">
        <v>2067</v>
      </c>
      <c r="F68" s="55">
        <f t="shared" si="9"/>
        <v>1.2102404965089217E-3</v>
      </c>
      <c r="G68" s="55">
        <f t="shared" si="10"/>
        <v>5.8371735791090631E-2</v>
      </c>
      <c r="H68" s="38">
        <f t="shared" si="11"/>
        <v>114</v>
      </c>
      <c r="I68" s="56">
        <f t="shared" si="12"/>
        <v>1.5766108398910202E-3</v>
      </c>
      <c r="J68" s="44">
        <f t="shared" si="13"/>
        <v>19</v>
      </c>
    </row>
    <row r="69" spans="1:23">
      <c r="A69" s="57">
        <v>77</v>
      </c>
      <c r="B69" s="54" t="s">
        <v>69</v>
      </c>
      <c r="C69" s="78">
        <v>5690</v>
      </c>
      <c r="D69" s="78">
        <v>5795</v>
      </c>
      <c r="E69" s="78">
        <v>5815</v>
      </c>
      <c r="F69" s="55">
        <f t="shared" si="9"/>
        <v>3.4047162492498208E-3</v>
      </c>
      <c r="G69" s="55">
        <f t="shared" si="10"/>
        <v>2.1968365553602813E-2</v>
      </c>
      <c r="H69" s="38">
        <f t="shared" si="11"/>
        <v>125</v>
      </c>
      <c r="I69" s="56">
        <f t="shared" si="12"/>
        <v>1.7287399560208555E-3</v>
      </c>
      <c r="J69" s="44">
        <f t="shared" si="13"/>
        <v>20</v>
      </c>
    </row>
    <row r="70" spans="1:23">
      <c r="A70" s="57">
        <v>78</v>
      </c>
      <c r="B70" s="54" t="s">
        <v>70</v>
      </c>
      <c r="C70" s="78">
        <v>739</v>
      </c>
      <c r="D70" s="78">
        <v>1201</v>
      </c>
      <c r="E70" s="78">
        <v>1227</v>
      </c>
      <c r="F70" s="55">
        <f t="shared" si="9"/>
        <v>7.1841562129484611E-4</v>
      </c>
      <c r="G70" s="55">
        <f t="shared" si="10"/>
        <v>0.66035182679296345</v>
      </c>
      <c r="H70" s="38">
        <f t="shared" si="11"/>
        <v>488</v>
      </c>
      <c r="I70" s="56">
        <f t="shared" si="12"/>
        <v>6.7490007883054199E-3</v>
      </c>
      <c r="J70" s="44">
        <f t="shared" si="13"/>
        <v>26</v>
      </c>
    </row>
    <row r="71" spans="1:23">
      <c r="A71" s="57">
        <v>79</v>
      </c>
      <c r="B71" s="54" t="s">
        <v>71</v>
      </c>
      <c r="C71" s="78">
        <v>7703</v>
      </c>
      <c r="D71" s="78">
        <v>8076</v>
      </c>
      <c r="E71" s="78">
        <v>8152</v>
      </c>
      <c r="F71" s="55">
        <f t="shared" si="9"/>
        <v>4.7730433127918378E-3</v>
      </c>
      <c r="G71" s="55">
        <f t="shared" si="10"/>
        <v>5.8288978320135014E-2</v>
      </c>
      <c r="H71" s="38">
        <f t="shared" si="11"/>
        <v>449</v>
      </c>
      <c r="I71" s="56">
        <f t="shared" si="12"/>
        <v>6.2096339220269131E-3</v>
      </c>
      <c r="J71" s="44">
        <f t="shared" si="13"/>
        <v>76</v>
      </c>
    </row>
    <row r="72" spans="1:23">
      <c r="A72" s="57">
        <v>80</v>
      </c>
      <c r="B72" s="54" t="s">
        <v>72</v>
      </c>
      <c r="C72" s="78">
        <v>19145</v>
      </c>
      <c r="D72" s="78">
        <v>19660</v>
      </c>
      <c r="E72" s="78">
        <v>19752</v>
      </c>
      <c r="F72" s="55">
        <f t="shared" si="9"/>
        <v>1.1564910637176691E-2</v>
      </c>
      <c r="G72" s="55">
        <f t="shared" si="10"/>
        <v>3.1705406111256204E-2</v>
      </c>
      <c r="H72" s="38">
        <f t="shared" si="11"/>
        <v>607</v>
      </c>
      <c r="I72" s="56">
        <f t="shared" si="12"/>
        <v>8.394761226437274E-3</v>
      </c>
      <c r="J72" s="44">
        <f t="shared" si="13"/>
        <v>92</v>
      </c>
    </row>
    <row r="73" spans="1:23">
      <c r="A73" s="57">
        <v>81</v>
      </c>
      <c r="B73" s="54" t="s">
        <v>73</v>
      </c>
      <c r="C73" s="78">
        <v>48066</v>
      </c>
      <c r="D73" s="78">
        <v>47316</v>
      </c>
      <c r="E73" s="78">
        <v>47720</v>
      </c>
      <c r="F73" s="55">
        <f t="shared" si="9"/>
        <v>2.7940336958590103E-2</v>
      </c>
      <c r="G73" s="55">
        <f t="shared" si="10"/>
        <v>-7.1984354845420883E-3</v>
      </c>
      <c r="H73" s="38">
        <f t="shared" si="11"/>
        <v>-346</v>
      </c>
      <c r="I73" s="56">
        <f t="shared" si="12"/>
        <v>-4.7851521982657285E-3</v>
      </c>
      <c r="J73" s="44">
        <f t="shared" si="13"/>
        <v>404</v>
      </c>
    </row>
    <row r="74" spans="1:23">
      <c r="A74" s="57">
        <v>82</v>
      </c>
      <c r="B74" s="54" t="s">
        <v>74</v>
      </c>
      <c r="C74" s="78">
        <v>50080</v>
      </c>
      <c r="D74" s="78">
        <v>51491</v>
      </c>
      <c r="E74" s="78">
        <v>51818</v>
      </c>
      <c r="F74" s="55">
        <f t="shared" si="9"/>
        <v>3.0339739742670201E-2</v>
      </c>
      <c r="G74" s="55">
        <f t="shared" si="10"/>
        <v>3.4704472843450476E-2</v>
      </c>
      <c r="H74" s="38">
        <f t="shared" si="11"/>
        <v>1738</v>
      </c>
      <c r="I74" s="56">
        <f t="shared" si="12"/>
        <v>2.4036400348513974E-2</v>
      </c>
      <c r="J74" s="44">
        <f t="shared" si="13"/>
        <v>327</v>
      </c>
    </row>
    <row r="75" spans="1:23">
      <c r="A75" s="57">
        <v>84</v>
      </c>
      <c r="B75" s="54" t="s">
        <v>75</v>
      </c>
      <c r="C75" s="78">
        <v>661</v>
      </c>
      <c r="D75" s="78">
        <v>1003</v>
      </c>
      <c r="E75" s="78">
        <v>1341</v>
      </c>
      <c r="F75" s="55">
        <f t="shared" si="9"/>
        <v>7.8516328293104206E-4</v>
      </c>
      <c r="G75" s="55">
        <f t="shared" si="10"/>
        <v>1.0287443267776097</v>
      </c>
      <c r="H75" s="38">
        <f t="shared" si="11"/>
        <v>680</v>
      </c>
      <c r="I75" s="56">
        <f t="shared" si="12"/>
        <v>9.4043453607534546E-3</v>
      </c>
      <c r="J75" s="44">
        <f t="shared" si="13"/>
        <v>338</v>
      </c>
    </row>
    <row r="76" spans="1:23">
      <c r="A76" s="57">
        <v>85</v>
      </c>
      <c r="B76" s="54" t="s">
        <v>76</v>
      </c>
      <c r="C76" s="78">
        <v>23121</v>
      </c>
      <c r="D76" s="78">
        <v>24517</v>
      </c>
      <c r="E76" s="78">
        <v>24449</v>
      </c>
      <c r="F76" s="55">
        <f t="shared" si="9"/>
        <v>1.431503139774873E-2</v>
      </c>
      <c r="G76" s="55">
        <f t="shared" si="10"/>
        <v>5.743696206911466E-2</v>
      </c>
      <c r="H76" s="38">
        <f t="shared" si="11"/>
        <v>1328</v>
      </c>
      <c r="I76" s="56">
        <f t="shared" si="12"/>
        <v>1.8366133292765568E-2</v>
      </c>
      <c r="J76" s="44">
        <f t="shared" si="13"/>
        <v>-68</v>
      </c>
    </row>
    <row r="77" spans="1:23">
      <c r="A77" s="57">
        <v>86</v>
      </c>
      <c r="B77" s="54" t="s">
        <v>77</v>
      </c>
      <c r="C77" s="78">
        <v>20335</v>
      </c>
      <c r="D77" s="78">
        <v>21444</v>
      </c>
      <c r="E77" s="78">
        <v>21585</v>
      </c>
      <c r="F77" s="55">
        <f t="shared" si="9"/>
        <v>1.2638142775590264E-2</v>
      </c>
      <c r="G77" s="55">
        <f t="shared" si="10"/>
        <v>6.1470371281042539E-2</v>
      </c>
      <c r="H77" s="38">
        <f t="shared" si="11"/>
        <v>1250</v>
      </c>
      <c r="I77" s="56">
        <f t="shared" si="12"/>
        <v>1.7287399560208555E-2</v>
      </c>
      <c r="J77" s="44">
        <f t="shared" si="13"/>
        <v>141</v>
      </c>
    </row>
    <row r="78" spans="1:23">
      <c r="A78" s="57">
        <v>87</v>
      </c>
      <c r="B78" s="54" t="s">
        <v>78</v>
      </c>
      <c r="C78" s="78">
        <v>1534</v>
      </c>
      <c r="D78" s="78">
        <v>1586</v>
      </c>
      <c r="E78" s="78">
        <v>1578</v>
      </c>
      <c r="F78" s="55">
        <f t="shared" si="9"/>
        <v>9.2392815843787054E-4</v>
      </c>
      <c r="G78" s="55">
        <f t="shared" si="10"/>
        <v>2.8683181225554105E-2</v>
      </c>
      <c r="H78" s="38">
        <f t="shared" si="11"/>
        <v>44</v>
      </c>
      <c r="I78" s="56">
        <f t="shared" si="12"/>
        <v>6.085164645193411E-4</v>
      </c>
      <c r="J78" s="44">
        <f t="shared" si="13"/>
        <v>-8</v>
      </c>
    </row>
    <row r="79" spans="1:23">
      <c r="A79" s="57">
        <v>88</v>
      </c>
      <c r="B79" s="54" t="s">
        <v>79</v>
      </c>
      <c r="C79" s="78">
        <v>3772</v>
      </c>
      <c r="D79" s="78">
        <v>4114</v>
      </c>
      <c r="E79" s="78">
        <v>4114</v>
      </c>
      <c r="F79" s="55">
        <f t="shared" si="9"/>
        <v>2.4087708769413175E-3</v>
      </c>
      <c r="G79" s="55">
        <f t="shared" si="10"/>
        <v>9.0668080593849412E-2</v>
      </c>
      <c r="H79" s="38">
        <f t="shared" si="11"/>
        <v>342</v>
      </c>
      <c r="I79" s="56">
        <f t="shared" si="12"/>
        <v>4.7298325196730604E-3</v>
      </c>
      <c r="J79" s="44">
        <f t="shared" si="13"/>
        <v>0</v>
      </c>
    </row>
    <row r="80" spans="1:23">
      <c r="A80" s="57">
        <v>90</v>
      </c>
      <c r="B80" s="54" t="s">
        <v>80</v>
      </c>
      <c r="C80" s="78">
        <v>1322</v>
      </c>
      <c r="D80" s="78">
        <v>1440</v>
      </c>
      <c r="E80" s="78">
        <v>1448</v>
      </c>
      <c r="F80" s="55">
        <f t="shared" si="9"/>
        <v>8.4781240394045409E-4</v>
      </c>
      <c r="G80" s="55">
        <f t="shared" si="10"/>
        <v>9.5310136157337369E-2</v>
      </c>
      <c r="H80" s="38">
        <f t="shared" si="11"/>
        <v>126</v>
      </c>
      <c r="I80" s="56">
        <f t="shared" si="12"/>
        <v>1.7425698756690223E-3</v>
      </c>
      <c r="J80" s="44">
        <f t="shared" si="13"/>
        <v>8</v>
      </c>
      <c r="V80" s="13"/>
      <c r="W80" s="13"/>
    </row>
    <row r="81" spans="1:23">
      <c r="A81" s="57">
        <v>91</v>
      </c>
      <c r="B81" s="54" t="s">
        <v>81</v>
      </c>
      <c r="C81" s="78">
        <v>311</v>
      </c>
      <c r="D81" s="78">
        <v>343</v>
      </c>
      <c r="E81" s="78">
        <v>359</v>
      </c>
      <c r="F81" s="55">
        <f t="shared" si="9"/>
        <v>2.1019658357363468E-4</v>
      </c>
      <c r="G81" s="55">
        <f t="shared" si="10"/>
        <v>0.15434083601286175</v>
      </c>
      <c r="H81" s="38">
        <f t="shared" si="11"/>
        <v>48</v>
      </c>
      <c r="I81" s="56">
        <f t="shared" si="12"/>
        <v>6.6383614311200847E-4</v>
      </c>
      <c r="J81" s="44">
        <f t="shared" si="13"/>
        <v>16</v>
      </c>
    </row>
    <row r="82" spans="1:23">
      <c r="A82" s="57">
        <v>92</v>
      </c>
      <c r="B82" s="54" t="s">
        <v>82</v>
      </c>
      <c r="C82" s="78">
        <v>4360</v>
      </c>
      <c r="D82" s="78">
        <v>4117</v>
      </c>
      <c r="E82" s="78">
        <v>4100</v>
      </c>
      <c r="F82" s="55">
        <f t="shared" si="9"/>
        <v>2.4005737956877497E-3</v>
      </c>
      <c r="G82" s="55">
        <f t="shared" si="10"/>
        <v>-5.9633027522935783E-2</v>
      </c>
      <c r="H82" s="38">
        <f t="shared" si="11"/>
        <v>-260</v>
      </c>
      <c r="I82" s="56">
        <f t="shared" si="12"/>
        <v>-3.5957791085233794E-3</v>
      </c>
      <c r="J82" s="44">
        <f t="shared" si="13"/>
        <v>-17</v>
      </c>
    </row>
    <row r="83" spans="1:23">
      <c r="A83" s="57">
        <v>93</v>
      </c>
      <c r="B83" s="54" t="s">
        <v>83</v>
      </c>
      <c r="C83" s="78">
        <v>6695</v>
      </c>
      <c r="D83" s="78">
        <v>7146</v>
      </c>
      <c r="E83" s="78">
        <v>7261</v>
      </c>
      <c r="F83" s="55">
        <f t="shared" si="9"/>
        <v>4.251357641582622E-3</v>
      </c>
      <c r="G83" s="55">
        <f t="shared" si="10"/>
        <v>8.4540702016430172E-2</v>
      </c>
      <c r="H83" s="38">
        <f t="shared" si="11"/>
        <v>566</v>
      </c>
      <c r="I83" s="56">
        <f t="shared" si="12"/>
        <v>7.8277345208624342E-3</v>
      </c>
      <c r="J83" s="44">
        <f t="shared" si="13"/>
        <v>115</v>
      </c>
    </row>
    <row r="84" spans="1:23">
      <c r="A84" s="57">
        <v>94</v>
      </c>
      <c r="B84" s="54" t="s">
        <v>84</v>
      </c>
      <c r="C84" s="78">
        <v>9363</v>
      </c>
      <c r="D84" s="78">
        <v>10072</v>
      </c>
      <c r="E84" s="78">
        <v>10085</v>
      </c>
      <c r="F84" s="55">
        <f t="shared" si="9"/>
        <v>5.9048260315880379E-3</v>
      </c>
      <c r="G84" s="55">
        <f t="shared" si="10"/>
        <v>7.711203674036099E-2</v>
      </c>
      <c r="H84" s="38">
        <f t="shared" si="11"/>
        <v>722</v>
      </c>
      <c r="I84" s="56">
        <f t="shared" si="12"/>
        <v>9.985201985976461E-3</v>
      </c>
      <c r="J84" s="44">
        <f t="shared" si="13"/>
        <v>13</v>
      </c>
    </row>
    <row r="85" spans="1:23">
      <c r="A85" s="57">
        <v>95</v>
      </c>
      <c r="B85" s="54" t="s">
        <v>85</v>
      </c>
      <c r="C85" s="78">
        <v>11714</v>
      </c>
      <c r="D85" s="78">
        <v>11686</v>
      </c>
      <c r="E85" s="78">
        <v>11677</v>
      </c>
      <c r="F85" s="55">
        <f t="shared" si="9"/>
        <v>6.8369512712794763E-3</v>
      </c>
      <c r="G85" s="55">
        <f t="shared" si="10"/>
        <v>-3.1586136247225543E-3</v>
      </c>
      <c r="H85" s="38">
        <f t="shared" si="11"/>
        <v>-37</v>
      </c>
      <c r="I85" s="56">
        <f t="shared" si="12"/>
        <v>-5.1170702698217325E-4</v>
      </c>
      <c r="J85" s="44">
        <f t="shared" si="13"/>
        <v>-9</v>
      </c>
    </row>
    <row r="86" spans="1:23">
      <c r="A86" s="57">
        <v>96</v>
      </c>
      <c r="B86" s="54" t="s">
        <v>86</v>
      </c>
      <c r="C86" s="78">
        <v>27798</v>
      </c>
      <c r="D86" s="78">
        <v>28817</v>
      </c>
      <c r="E86" s="78">
        <v>28902</v>
      </c>
      <c r="F86" s="55">
        <f t="shared" si="9"/>
        <v>1.6922288742187156E-2</v>
      </c>
      <c r="G86" s="55">
        <f t="shared" si="10"/>
        <v>3.9715087416360886E-2</v>
      </c>
      <c r="H86" s="38">
        <f t="shared" si="11"/>
        <v>1104</v>
      </c>
      <c r="I86" s="56">
        <f t="shared" si="12"/>
        <v>1.5268231291576196E-2</v>
      </c>
      <c r="J86" s="44">
        <f t="shared" si="13"/>
        <v>85</v>
      </c>
    </row>
    <row r="87" spans="1:23">
      <c r="A87" s="57">
        <v>97</v>
      </c>
      <c r="B87" s="54" t="s">
        <v>87</v>
      </c>
      <c r="C87" s="78">
        <v>29012</v>
      </c>
      <c r="D87" s="78">
        <v>30411</v>
      </c>
      <c r="E87" s="78">
        <v>29690</v>
      </c>
      <c r="F87" s="55">
        <f t="shared" si="9"/>
        <v>1.7383667315602265E-2</v>
      </c>
      <c r="G87" s="55">
        <f t="shared" si="10"/>
        <v>2.33696401489039E-2</v>
      </c>
      <c r="H87" s="38">
        <f t="shared" si="11"/>
        <v>678</v>
      </c>
      <c r="I87" s="56">
        <f t="shared" si="12"/>
        <v>9.3766855214571197E-3</v>
      </c>
      <c r="J87" s="44">
        <f t="shared" si="13"/>
        <v>-721</v>
      </c>
    </row>
    <row r="88" spans="1:23">
      <c r="A88" s="57">
        <v>98</v>
      </c>
      <c r="B88" s="54" t="s">
        <v>88</v>
      </c>
      <c r="C88" s="78">
        <v>561</v>
      </c>
      <c r="D88" s="78">
        <v>533</v>
      </c>
      <c r="E88" s="78">
        <v>530</v>
      </c>
      <c r="F88" s="55">
        <f t="shared" si="9"/>
        <v>3.103180760279286E-4</v>
      </c>
      <c r="G88" s="55">
        <f t="shared" si="10"/>
        <v>-5.5258467023172907E-2</v>
      </c>
      <c r="H88" s="38">
        <f t="shared" si="11"/>
        <v>-31</v>
      </c>
      <c r="I88" s="56">
        <f t="shared" si="12"/>
        <v>-4.2872750909317219E-4</v>
      </c>
      <c r="J88" s="44">
        <f t="shared" si="13"/>
        <v>-3</v>
      </c>
    </row>
    <row r="89" spans="1:23">
      <c r="A89" s="57">
        <v>99</v>
      </c>
      <c r="B89" s="54" t="s">
        <v>89</v>
      </c>
      <c r="C89" s="78">
        <v>492</v>
      </c>
      <c r="D89" s="78">
        <v>489</v>
      </c>
      <c r="E89" s="78">
        <v>490</v>
      </c>
      <c r="F89" s="55">
        <f t="shared" si="9"/>
        <v>2.8689784387487741E-4</v>
      </c>
      <c r="G89" s="55">
        <f t="shared" si="10"/>
        <v>-4.0650406504065045E-3</v>
      </c>
      <c r="H89" s="38">
        <f t="shared" si="11"/>
        <v>-2</v>
      </c>
      <c r="I89" s="56">
        <f t="shared" si="12"/>
        <v>-2.765983929633369E-5</v>
      </c>
      <c r="J89" s="44">
        <f t="shared" si="13"/>
        <v>1</v>
      </c>
    </row>
    <row r="90" spans="1:23" s="13" customFormat="1">
      <c r="A90" s="193" t="s">
        <v>90</v>
      </c>
      <c r="B90" s="193"/>
      <c r="C90" s="96">
        <v>1635618</v>
      </c>
      <c r="D90" s="96">
        <v>1695413</v>
      </c>
      <c r="E90" s="96">
        <v>1707925</v>
      </c>
      <c r="F90" s="55">
        <f t="shared" si="9"/>
        <v>1</v>
      </c>
      <c r="G90" s="55">
        <f t="shared" si="10"/>
        <v>4.4207755111523597E-2</v>
      </c>
      <c r="H90" s="38">
        <f t="shared" si="11"/>
        <v>72307</v>
      </c>
      <c r="I90" s="56">
        <f t="shared" si="12"/>
        <v>1</v>
      </c>
      <c r="J90" s="44">
        <f t="shared" si="13"/>
        <v>12512</v>
      </c>
      <c r="V90" s="9"/>
      <c r="W90" s="9"/>
    </row>
    <row r="91" spans="1:23">
      <c r="C91" s="10"/>
      <c r="D91" s="10"/>
      <c r="E91" s="10"/>
    </row>
    <row r="92" spans="1:23">
      <c r="D92" s="10"/>
      <c r="E92" s="10"/>
    </row>
    <row r="93" spans="1:23">
      <c r="D93" s="10"/>
      <c r="E93" s="10"/>
    </row>
    <row r="94" spans="1:23">
      <c r="D94" s="10"/>
      <c r="E94" s="10"/>
    </row>
    <row r="95" spans="1:23">
      <c r="D95" s="10"/>
      <c r="E95" s="10"/>
    </row>
  </sheetData>
  <mergeCells count="1">
    <mergeCell ref="A90:B90"/>
  </mergeCells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84"/>
  <sheetViews>
    <sheetView topLeftCell="I1" workbookViewId="0">
      <pane ySplit="1" topLeftCell="A2" activePane="bottomLeft" state="frozen"/>
      <selection activeCell="W1" sqref="W1"/>
      <selection pane="bottomLeft" activeCell="D84" sqref="D84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8.1796875" style="9" customWidth="1"/>
    <col min="7" max="7" width="30.453125" style="9" customWidth="1"/>
    <col min="8" max="8" width="27.453125" style="9" customWidth="1"/>
    <col min="9" max="9" width="22.26953125" style="9" customWidth="1"/>
    <col min="10" max="10" width="29.7265625" style="9" customWidth="1"/>
    <col min="11" max="11" width="9.1796875" style="9"/>
    <col min="12" max="12" width="16.81640625" style="9" customWidth="1"/>
    <col min="13" max="19" width="9.1796875" style="9"/>
    <col min="20" max="20" width="10.81640625" style="9" bestFit="1" customWidth="1"/>
    <col min="21" max="16384" width="9.1796875" style="9"/>
  </cols>
  <sheetData>
    <row r="1" spans="1:21" ht="29">
      <c r="A1" s="4" t="s">
        <v>92</v>
      </c>
      <c r="B1" s="4" t="s">
        <v>175</v>
      </c>
      <c r="C1" s="4">
        <v>41852</v>
      </c>
      <c r="D1" s="4">
        <v>42186</v>
      </c>
      <c r="E1" s="4">
        <v>42217</v>
      </c>
      <c r="F1" s="1" t="s">
        <v>334</v>
      </c>
      <c r="G1" s="1" t="s">
        <v>307</v>
      </c>
      <c r="H1" s="1" t="s">
        <v>335</v>
      </c>
      <c r="I1" s="1" t="s">
        <v>336</v>
      </c>
      <c r="J1" s="52" t="s">
        <v>337</v>
      </c>
    </row>
    <row r="2" spans="1:21">
      <c r="A2" s="58">
        <v>1</v>
      </c>
      <c r="B2" s="59" t="s">
        <v>93</v>
      </c>
      <c r="C2" s="78">
        <v>275329</v>
      </c>
      <c r="D2" s="78">
        <v>291832</v>
      </c>
      <c r="E2" s="78">
        <v>291779</v>
      </c>
      <c r="F2" s="55">
        <f t="shared" ref="F2:F33" si="0">E2/$E$83</f>
        <v>2.0809552714326541E-2</v>
      </c>
      <c r="G2" s="55">
        <f t="shared" ref="G2:G33" si="1">(E2-C2)/C2</f>
        <v>5.9746703035277793E-2</v>
      </c>
      <c r="H2" s="38">
        <f t="shared" ref="H2:H33" si="2">E2-C2</f>
        <v>16450</v>
      </c>
      <c r="I2" s="56">
        <f>H2/$H$83</f>
        <v>2.032844338497623E-2</v>
      </c>
      <c r="J2" s="44">
        <f t="shared" ref="J2:J33" si="3">E2-D2</f>
        <v>-53</v>
      </c>
      <c r="L2" s="123" t="s">
        <v>143</v>
      </c>
      <c r="M2" s="122">
        <v>0.11283173583023991</v>
      </c>
      <c r="T2" s="5"/>
      <c r="U2" s="12"/>
    </row>
    <row r="3" spans="1:21">
      <c r="A3" s="58">
        <v>2</v>
      </c>
      <c r="B3" s="59" t="s">
        <v>94</v>
      </c>
      <c r="C3" s="78">
        <v>40333</v>
      </c>
      <c r="D3" s="78">
        <v>41411</v>
      </c>
      <c r="E3" s="78">
        <v>43304</v>
      </c>
      <c r="F3" s="55">
        <f t="shared" si="0"/>
        <v>3.088422644334227E-3</v>
      </c>
      <c r="G3" s="55">
        <f t="shared" si="1"/>
        <v>7.3661765799717352E-2</v>
      </c>
      <c r="H3" s="38">
        <f t="shared" si="2"/>
        <v>2971</v>
      </c>
      <c r="I3" s="56">
        <f t="shared" ref="I3:I66" si="4">H3/$H$83</f>
        <v>3.6714775256391722E-3</v>
      </c>
      <c r="J3" s="44">
        <f t="shared" si="3"/>
        <v>1893</v>
      </c>
      <c r="L3" s="123" t="s">
        <v>109</v>
      </c>
      <c r="M3" s="122">
        <v>0.11472244995107503</v>
      </c>
      <c r="T3" s="5"/>
      <c r="U3" s="12"/>
    </row>
    <row r="4" spans="1:21">
      <c r="A4" s="58">
        <v>3</v>
      </c>
      <c r="B4" s="59" t="s">
        <v>95</v>
      </c>
      <c r="C4" s="78">
        <v>84562</v>
      </c>
      <c r="D4" s="78">
        <v>91688</v>
      </c>
      <c r="E4" s="78">
        <v>94006</v>
      </c>
      <c r="F4" s="55">
        <f t="shared" si="0"/>
        <v>6.7044674649751378E-3</v>
      </c>
      <c r="G4" s="55">
        <f t="shared" si="1"/>
        <v>0.11168136988245311</v>
      </c>
      <c r="H4" s="38">
        <f t="shared" si="2"/>
        <v>9444</v>
      </c>
      <c r="I4" s="56">
        <f t="shared" si="4"/>
        <v>1.1670627314754742E-2</v>
      </c>
      <c r="J4" s="44">
        <f t="shared" si="3"/>
        <v>2318</v>
      </c>
      <c r="L4" s="123" t="s">
        <v>149</v>
      </c>
      <c r="M4" s="122">
        <v>0.1179629716870024</v>
      </c>
      <c r="T4" s="5"/>
      <c r="U4" s="12"/>
    </row>
    <row r="5" spans="1:21">
      <c r="A5" s="58">
        <v>4</v>
      </c>
      <c r="B5" s="59" t="s">
        <v>96</v>
      </c>
      <c r="C5" s="78">
        <v>19034</v>
      </c>
      <c r="D5" s="78">
        <v>21080</v>
      </c>
      <c r="E5" s="78">
        <v>21489</v>
      </c>
      <c r="F5" s="55">
        <f t="shared" si="0"/>
        <v>1.5325862323133709E-3</v>
      </c>
      <c r="G5" s="55">
        <f t="shared" si="1"/>
        <v>0.1289797205001576</v>
      </c>
      <c r="H5" s="38">
        <f t="shared" si="2"/>
        <v>2455</v>
      </c>
      <c r="I5" s="56">
        <f t="shared" si="4"/>
        <v>3.0338193623171213E-3</v>
      </c>
      <c r="J5" s="44">
        <f t="shared" si="3"/>
        <v>409</v>
      </c>
      <c r="L5" s="123" t="s">
        <v>139</v>
      </c>
      <c r="M5" s="122">
        <v>0.11920048693330192</v>
      </c>
      <c r="T5" s="5"/>
      <c r="U5" s="12"/>
    </row>
    <row r="6" spans="1:21">
      <c r="A6" s="58">
        <v>5</v>
      </c>
      <c r="B6" s="59" t="s">
        <v>97</v>
      </c>
      <c r="C6" s="78">
        <v>39445</v>
      </c>
      <c r="D6" s="78">
        <v>41906</v>
      </c>
      <c r="E6" s="78">
        <v>40107</v>
      </c>
      <c r="F6" s="55">
        <f t="shared" si="0"/>
        <v>2.8604139801476271E-3</v>
      </c>
      <c r="G6" s="55">
        <f t="shared" si="1"/>
        <v>1.6782862213208266E-2</v>
      </c>
      <c r="H6" s="38">
        <f t="shared" si="2"/>
        <v>662</v>
      </c>
      <c r="I6" s="56">
        <f t="shared" si="4"/>
        <v>8.180808219364294E-4</v>
      </c>
      <c r="J6" s="44">
        <f t="shared" si="3"/>
        <v>-1799</v>
      </c>
      <c r="L6" s="123" t="s">
        <v>98</v>
      </c>
      <c r="M6" s="122">
        <v>0.12149319617054391</v>
      </c>
      <c r="T6" s="5"/>
      <c r="U6" s="12"/>
    </row>
    <row r="7" spans="1:21">
      <c r="A7" s="58">
        <v>6</v>
      </c>
      <c r="B7" s="59" t="s">
        <v>98</v>
      </c>
      <c r="C7" s="78">
        <v>1083287</v>
      </c>
      <c r="D7" s="78">
        <v>1181998</v>
      </c>
      <c r="E7" s="78">
        <v>1214899</v>
      </c>
      <c r="F7" s="55">
        <f t="shared" si="0"/>
        <v>8.6646073854124525E-2</v>
      </c>
      <c r="G7" s="55">
        <f t="shared" si="1"/>
        <v>0.12149319617054391</v>
      </c>
      <c r="H7" s="38">
        <f t="shared" si="2"/>
        <v>131612</v>
      </c>
      <c r="I7" s="56">
        <f t="shared" si="4"/>
        <v>0.16264237633942197</v>
      </c>
      <c r="J7" s="44">
        <f t="shared" si="3"/>
        <v>32901</v>
      </c>
      <c r="L7" s="123" t="s">
        <v>96</v>
      </c>
      <c r="M7" s="122">
        <v>0.1289797205001576</v>
      </c>
      <c r="T7" s="5"/>
      <c r="U7" s="12"/>
    </row>
    <row r="8" spans="1:21">
      <c r="A8" s="58">
        <v>7</v>
      </c>
      <c r="B8" s="59" t="s">
        <v>99</v>
      </c>
      <c r="C8" s="78">
        <v>567792</v>
      </c>
      <c r="D8" s="78">
        <v>591939</v>
      </c>
      <c r="E8" s="78">
        <v>595663</v>
      </c>
      <c r="F8" s="55">
        <f t="shared" si="0"/>
        <v>4.2482428819325208E-2</v>
      </c>
      <c r="G8" s="55">
        <f t="shared" si="1"/>
        <v>4.9086637360160057E-2</v>
      </c>
      <c r="H8" s="38">
        <f t="shared" si="2"/>
        <v>27871</v>
      </c>
      <c r="I8" s="56">
        <f t="shared" si="4"/>
        <v>3.4442191220831156E-2</v>
      </c>
      <c r="J8" s="44">
        <f t="shared" si="3"/>
        <v>3724</v>
      </c>
      <c r="L8" s="123" t="s">
        <v>101</v>
      </c>
      <c r="M8" s="122">
        <v>0.12929158523569934</v>
      </c>
      <c r="T8" s="5"/>
      <c r="U8" s="12"/>
    </row>
    <row r="9" spans="1:21">
      <c r="A9" s="58">
        <v>8</v>
      </c>
      <c r="B9" s="59" t="s">
        <v>100</v>
      </c>
      <c r="C9" s="78">
        <v>23368</v>
      </c>
      <c r="D9" s="78">
        <v>23293</v>
      </c>
      <c r="E9" s="78">
        <v>22685</v>
      </c>
      <c r="F9" s="55">
        <f t="shared" si="0"/>
        <v>1.617884437620588E-3</v>
      </c>
      <c r="G9" s="55">
        <f t="shared" si="1"/>
        <v>-2.9228004108182128E-2</v>
      </c>
      <c r="H9" s="38">
        <f t="shared" si="2"/>
        <v>-683</v>
      </c>
      <c r="I9" s="56">
        <f t="shared" si="4"/>
        <v>-8.4403202625767571E-4</v>
      </c>
      <c r="J9" s="44">
        <f t="shared" si="3"/>
        <v>-608</v>
      </c>
      <c r="L9" s="123" t="s">
        <v>117</v>
      </c>
      <c r="M9" s="122">
        <v>0.13584869166367328</v>
      </c>
      <c r="T9" s="5"/>
      <c r="U9" s="12"/>
    </row>
    <row r="10" spans="1:21">
      <c r="A10" s="58">
        <v>9</v>
      </c>
      <c r="B10" s="59" t="s">
        <v>101</v>
      </c>
      <c r="C10" s="78">
        <v>144294</v>
      </c>
      <c r="D10" s="78">
        <v>162157</v>
      </c>
      <c r="E10" s="78">
        <v>162950</v>
      </c>
      <c r="F10" s="55">
        <f t="shared" si="0"/>
        <v>1.1621523875260076E-2</v>
      </c>
      <c r="G10" s="55">
        <f t="shared" si="1"/>
        <v>0.12929158523569934</v>
      </c>
      <c r="H10" s="38">
        <f t="shared" si="2"/>
        <v>18656</v>
      </c>
      <c r="I10" s="56">
        <f t="shared" si="4"/>
        <v>2.3054555610341431E-2</v>
      </c>
      <c r="J10" s="44">
        <f t="shared" si="3"/>
        <v>793</v>
      </c>
      <c r="L10" s="123" t="s">
        <v>160</v>
      </c>
      <c r="M10" s="122">
        <v>0.13688024219564246</v>
      </c>
      <c r="T10" s="5"/>
      <c r="U10" s="12"/>
    </row>
    <row r="11" spans="1:21">
      <c r="A11" s="58">
        <v>10</v>
      </c>
      <c r="B11" s="59" t="s">
        <v>102</v>
      </c>
      <c r="C11" s="78">
        <v>155654</v>
      </c>
      <c r="D11" s="78">
        <v>169346</v>
      </c>
      <c r="E11" s="78">
        <v>169008</v>
      </c>
      <c r="F11" s="55">
        <f t="shared" si="0"/>
        <v>1.2053577828229241E-2</v>
      </c>
      <c r="G11" s="55">
        <f t="shared" si="1"/>
        <v>8.5792848240327901E-2</v>
      </c>
      <c r="H11" s="38">
        <f t="shared" si="2"/>
        <v>13354</v>
      </c>
      <c r="I11" s="56">
        <f t="shared" si="4"/>
        <v>1.6502494405043925E-2</v>
      </c>
      <c r="J11" s="44">
        <f t="shared" si="3"/>
        <v>-338</v>
      </c>
      <c r="L11" s="123" t="s">
        <v>128</v>
      </c>
      <c r="M11" s="122">
        <v>0.13926128590971273</v>
      </c>
      <c r="T11" s="5"/>
      <c r="U11" s="12"/>
    </row>
    <row r="12" spans="1:21">
      <c r="A12" s="58">
        <v>11</v>
      </c>
      <c r="B12" s="59" t="s">
        <v>103</v>
      </c>
      <c r="C12" s="78">
        <v>42108</v>
      </c>
      <c r="D12" s="78">
        <v>43231</v>
      </c>
      <c r="E12" s="78">
        <v>43154</v>
      </c>
      <c r="F12" s="55">
        <f t="shared" si="0"/>
        <v>3.0777247088859976E-3</v>
      </c>
      <c r="G12" s="55">
        <f t="shared" si="1"/>
        <v>2.484088534245274E-2</v>
      </c>
      <c r="H12" s="38">
        <f t="shared" si="2"/>
        <v>1046</v>
      </c>
      <c r="I12" s="56">
        <f t="shared" si="4"/>
        <v>1.2926171295249323E-3</v>
      </c>
      <c r="J12" s="44">
        <f t="shared" si="3"/>
        <v>-77</v>
      </c>
      <c r="L12" s="123" t="s">
        <v>163</v>
      </c>
      <c r="M12" s="122">
        <v>0.17381787749058486</v>
      </c>
      <c r="T12" s="5"/>
      <c r="U12" s="12"/>
    </row>
    <row r="13" spans="1:21">
      <c r="A13" s="58">
        <v>12</v>
      </c>
      <c r="B13" s="59" t="s">
        <v>104</v>
      </c>
      <c r="C13" s="78">
        <v>18996</v>
      </c>
      <c r="D13" s="78">
        <v>22662</v>
      </c>
      <c r="E13" s="78">
        <v>23281</v>
      </c>
      <c r="F13" s="55">
        <f t="shared" si="0"/>
        <v>1.6603909011348868E-3</v>
      </c>
      <c r="G13" s="55">
        <f t="shared" si="1"/>
        <v>0.22557380501158139</v>
      </c>
      <c r="H13" s="38">
        <f t="shared" si="2"/>
        <v>4285</v>
      </c>
      <c r="I13" s="56">
        <f t="shared" si="4"/>
        <v>5.2952814531685806E-3</v>
      </c>
      <c r="J13" s="44">
        <f t="shared" si="3"/>
        <v>619</v>
      </c>
      <c r="L13" s="123" t="s">
        <v>169</v>
      </c>
      <c r="M13" s="122">
        <v>0.18289192749738792</v>
      </c>
      <c r="T13" s="5"/>
      <c r="U13" s="12"/>
    </row>
    <row r="14" spans="1:21">
      <c r="A14" s="58">
        <v>13</v>
      </c>
      <c r="B14" s="59" t="s">
        <v>105</v>
      </c>
      <c r="C14" s="78">
        <v>18742</v>
      </c>
      <c r="D14" s="78">
        <v>20180</v>
      </c>
      <c r="E14" s="78">
        <v>20599</v>
      </c>
      <c r="F14" s="55">
        <f t="shared" si="0"/>
        <v>1.4691118153205419E-3</v>
      </c>
      <c r="G14" s="55">
        <f t="shared" si="1"/>
        <v>9.9082275104044396E-2</v>
      </c>
      <c r="H14" s="38">
        <f t="shared" si="2"/>
        <v>1857</v>
      </c>
      <c r="I14" s="56">
        <f t="shared" si="4"/>
        <v>2.2948279249787756E-3</v>
      </c>
      <c r="J14" s="44">
        <f t="shared" si="3"/>
        <v>419</v>
      </c>
      <c r="L14" s="123" t="s">
        <v>104</v>
      </c>
      <c r="M14" s="122">
        <v>0.22557380501158139</v>
      </c>
      <c r="T14" s="5"/>
      <c r="U14" s="12"/>
    </row>
    <row r="15" spans="1:21">
      <c r="A15" s="58">
        <v>14</v>
      </c>
      <c r="B15" s="59" t="s">
        <v>106</v>
      </c>
      <c r="C15" s="78">
        <v>54279</v>
      </c>
      <c r="D15" s="78">
        <v>59087</v>
      </c>
      <c r="E15" s="78">
        <v>59143</v>
      </c>
      <c r="F15" s="55">
        <f t="shared" si="0"/>
        <v>4.2180533080976171E-3</v>
      </c>
      <c r="G15" s="55">
        <f t="shared" si="1"/>
        <v>8.9611083476114156E-2</v>
      </c>
      <c r="H15" s="38">
        <f t="shared" si="2"/>
        <v>4864</v>
      </c>
      <c r="I15" s="56">
        <f t="shared" si="4"/>
        <v>6.01079322945437E-3</v>
      </c>
      <c r="J15" s="44">
        <f t="shared" si="3"/>
        <v>56</v>
      </c>
      <c r="L15" s="123" t="s">
        <v>122</v>
      </c>
      <c r="M15" s="122">
        <v>0.26377870563674322</v>
      </c>
      <c r="T15" s="5"/>
      <c r="U15" s="12"/>
    </row>
    <row r="16" spans="1:21">
      <c r="A16" s="58">
        <v>15</v>
      </c>
      <c r="B16" s="59" t="s">
        <v>107</v>
      </c>
      <c r="C16" s="78">
        <v>35484</v>
      </c>
      <c r="D16" s="78">
        <v>37295</v>
      </c>
      <c r="E16" s="78">
        <v>37504</v>
      </c>
      <c r="F16" s="55">
        <f t="shared" si="0"/>
        <v>2.6747691403360163E-3</v>
      </c>
      <c r="G16" s="55">
        <f t="shared" si="1"/>
        <v>5.6927065719761021E-2</v>
      </c>
      <c r="H16" s="38">
        <f t="shared" si="2"/>
        <v>2020</v>
      </c>
      <c r="I16" s="56">
        <f t="shared" si="4"/>
        <v>2.4962587013770202E-3</v>
      </c>
      <c r="J16" s="44">
        <f t="shared" si="3"/>
        <v>209</v>
      </c>
      <c r="L16" s="123" t="s">
        <v>167</v>
      </c>
      <c r="M16" s="122">
        <v>0.33943621040395233</v>
      </c>
      <c r="T16" s="5"/>
      <c r="U16" s="12"/>
    </row>
    <row r="17" spans="1:13">
      <c r="A17" s="58">
        <v>16</v>
      </c>
      <c r="B17" s="59" t="s">
        <v>108</v>
      </c>
      <c r="C17" s="78">
        <v>608634</v>
      </c>
      <c r="D17" s="78">
        <v>645999</v>
      </c>
      <c r="E17" s="78">
        <v>654990</v>
      </c>
      <c r="F17" s="55">
        <f t="shared" si="0"/>
        <v>4.6713604928239318E-2</v>
      </c>
      <c r="G17" s="55">
        <f t="shared" si="1"/>
        <v>7.6164000039432564E-2</v>
      </c>
      <c r="H17" s="38">
        <f t="shared" si="2"/>
        <v>46356</v>
      </c>
      <c r="I17" s="56">
        <f t="shared" si="4"/>
        <v>5.728542988169958E-2</v>
      </c>
      <c r="J17" s="44">
        <f t="shared" si="3"/>
        <v>8991</v>
      </c>
    </row>
    <row r="18" spans="1:13">
      <c r="A18" s="58">
        <v>17</v>
      </c>
      <c r="B18" s="59" t="s">
        <v>109</v>
      </c>
      <c r="C18" s="78">
        <v>75626</v>
      </c>
      <c r="D18" s="78">
        <v>84161</v>
      </c>
      <c r="E18" s="78">
        <v>84302</v>
      </c>
      <c r="F18" s="55">
        <f t="shared" si="0"/>
        <v>6.0123823610443378E-3</v>
      </c>
      <c r="G18" s="55">
        <f t="shared" si="1"/>
        <v>0.11472244995107503</v>
      </c>
      <c r="H18" s="38">
        <f t="shared" si="2"/>
        <v>8676</v>
      </c>
      <c r="I18" s="56">
        <f t="shared" si="4"/>
        <v>1.0721554699577737E-2</v>
      </c>
      <c r="J18" s="44">
        <f t="shared" si="3"/>
        <v>141</v>
      </c>
      <c r="L18" s="5"/>
      <c r="M18" s="11"/>
    </row>
    <row r="19" spans="1:13">
      <c r="A19" s="58">
        <v>18</v>
      </c>
      <c r="B19" s="59" t="s">
        <v>110</v>
      </c>
      <c r="C19" s="78">
        <v>22458</v>
      </c>
      <c r="D19" s="78">
        <v>23815</v>
      </c>
      <c r="E19" s="78">
        <v>24904</v>
      </c>
      <c r="F19" s="55">
        <f t="shared" si="0"/>
        <v>1.7761425626847311E-3</v>
      </c>
      <c r="G19" s="55">
        <f t="shared" si="1"/>
        <v>0.10891441802475732</v>
      </c>
      <c r="H19" s="38">
        <f t="shared" si="2"/>
        <v>2446</v>
      </c>
      <c r="I19" s="56">
        <f t="shared" si="4"/>
        <v>3.0226974176080158E-3</v>
      </c>
      <c r="J19" s="44">
        <f t="shared" si="3"/>
        <v>1089</v>
      </c>
      <c r="L19" s="5"/>
      <c r="M19" s="11"/>
    </row>
    <row r="20" spans="1:13">
      <c r="A20" s="58">
        <v>19</v>
      </c>
      <c r="B20" s="59" t="s">
        <v>111</v>
      </c>
      <c r="C20" s="78">
        <v>53889</v>
      </c>
      <c r="D20" s="78">
        <v>55514</v>
      </c>
      <c r="E20" s="78">
        <v>57693</v>
      </c>
      <c r="F20" s="55">
        <f t="shared" si="0"/>
        <v>4.1146399320980643E-3</v>
      </c>
      <c r="G20" s="55">
        <f t="shared" si="1"/>
        <v>7.0589545176195506E-2</v>
      </c>
      <c r="H20" s="38">
        <f t="shared" si="2"/>
        <v>3804</v>
      </c>
      <c r="I20" s="56">
        <f t="shared" si="4"/>
        <v>4.7008752970486064E-3</v>
      </c>
      <c r="J20" s="44">
        <f t="shared" si="3"/>
        <v>2179</v>
      </c>
      <c r="L20" s="5"/>
      <c r="M20" s="11"/>
    </row>
    <row r="21" spans="1:13">
      <c r="A21" s="58">
        <v>20</v>
      </c>
      <c r="B21" s="59" t="s">
        <v>112</v>
      </c>
      <c r="C21" s="78">
        <v>181087</v>
      </c>
      <c r="D21" s="78">
        <v>188791</v>
      </c>
      <c r="E21" s="78">
        <v>192590</v>
      </c>
      <c r="F21" s="55">
        <f t="shared" si="0"/>
        <v>1.3735435919830242E-2</v>
      </c>
      <c r="G21" s="55">
        <f t="shared" si="1"/>
        <v>6.3521953536145606E-2</v>
      </c>
      <c r="H21" s="38">
        <f t="shared" si="2"/>
        <v>11503</v>
      </c>
      <c r="I21" s="56">
        <f t="shared" si="4"/>
        <v>1.4215081109871221E-2</v>
      </c>
      <c r="J21" s="44">
        <f t="shared" si="3"/>
        <v>3799</v>
      </c>
      <c r="L21" s="5"/>
      <c r="M21" s="11"/>
    </row>
    <row r="22" spans="1:13">
      <c r="A22" s="58">
        <v>21</v>
      </c>
      <c r="B22" s="59" t="s">
        <v>113</v>
      </c>
      <c r="C22" s="78">
        <v>109200</v>
      </c>
      <c r="D22" s="78">
        <v>117251</v>
      </c>
      <c r="E22" s="78">
        <v>118934</v>
      </c>
      <c r="F22" s="55">
        <f t="shared" si="0"/>
        <v>8.4823216973315858E-3</v>
      </c>
      <c r="G22" s="55">
        <f t="shared" si="1"/>
        <v>8.9139194139194133E-2</v>
      </c>
      <c r="H22" s="38">
        <f t="shared" si="2"/>
        <v>9734</v>
      </c>
      <c r="I22" s="56">
        <f t="shared" si="4"/>
        <v>1.2029001088714809E-2</v>
      </c>
      <c r="J22" s="44">
        <f t="shared" si="3"/>
        <v>1683</v>
      </c>
      <c r="L22" s="5"/>
      <c r="M22" s="11"/>
    </row>
    <row r="23" spans="1:13">
      <c r="A23" s="58">
        <v>22</v>
      </c>
      <c r="B23" s="59" t="s">
        <v>114</v>
      </c>
      <c r="C23" s="78">
        <v>58576</v>
      </c>
      <c r="D23" s="78">
        <v>62138</v>
      </c>
      <c r="E23" s="78">
        <v>62051</v>
      </c>
      <c r="F23" s="55">
        <f t="shared" si="0"/>
        <v>4.4254506166539614E-3</v>
      </c>
      <c r="G23" s="55">
        <f t="shared" si="1"/>
        <v>5.9324638077028133E-2</v>
      </c>
      <c r="H23" s="38">
        <f t="shared" si="2"/>
        <v>3475</v>
      </c>
      <c r="I23" s="56">
        <f t="shared" si="4"/>
        <v>4.2943064293490818E-3</v>
      </c>
      <c r="J23" s="44">
        <f t="shared" si="3"/>
        <v>-87</v>
      </c>
      <c r="L23" s="5"/>
      <c r="M23" s="11"/>
    </row>
    <row r="24" spans="1:13">
      <c r="A24" s="58">
        <v>23</v>
      </c>
      <c r="B24" s="59" t="s">
        <v>115</v>
      </c>
      <c r="C24" s="78">
        <v>59540</v>
      </c>
      <c r="D24" s="78">
        <v>63584</v>
      </c>
      <c r="E24" s="78">
        <v>63127</v>
      </c>
      <c r="F24" s="55">
        <f t="shared" si="0"/>
        <v>4.5021904736025943E-3</v>
      </c>
      <c r="G24" s="55">
        <f t="shared" si="1"/>
        <v>6.0245213301981862E-2</v>
      </c>
      <c r="H24" s="38">
        <f t="shared" si="2"/>
        <v>3587</v>
      </c>
      <c r="I24" s="56">
        <f t="shared" si="4"/>
        <v>4.4327128523957288E-3</v>
      </c>
      <c r="J24" s="44">
        <f t="shared" si="3"/>
        <v>-457</v>
      </c>
      <c r="L24" s="5"/>
      <c r="M24" s="11"/>
    </row>
    <row r="25" spans="1:13">
      <c r="A25" s="58">
        <v>24</v>
      </c>
      <c r="B25" s="59" t="s">
        <v>116</v>
      </c>
      <c r="C25" s="78">
        <v>27825</v>
      </c>
      <c r="D25" s="78">
        <v>26076</v>
      </c>
      <c r="E25" s="78">
        <v>25222</v>
      </c>
      <c r="F25" s="55">
        <f t="shared" si="0"/>
        <v>1.7988221858349779E-3</v>
      </c>
      <c r="G25" s="55">
        <f t="shared" si="1"/>
        <v>-9.3548966756513932E-2</v>
      </c>
      <c r="H25" s="38">
        <f t="shared" si="2"/>
        <v>-2603</v>
      </c>
      <c r="I25" s="56">
        <f t="shared" si="4"/>
        <v>-3.21671356420019E-3</v>
      </c>
      <c r="J25" s="44">
        <f t="shared" si="3"/>
        <v>-854</v>
      </c>
      <c r="L25" s="5"/>
      <c r="M25" s="11"/>
    </row>
    <row r="26" spans="1:13">
      <c r="A26" s="58">
        <v>25</v>
      </c>
      <c r="B26" s="59" t="s">
        <v>117</v>
      </c>
      <c r="C26" s="78">
        <v>72382</v>
      </c>
      <c r="D26" s="78">
        <v>80480</v>
      </c>
      <c r="E26" s="78">
        <v>82215</v>
      </c>
      <c r="F26" s="55">
        <f t="shared" si="0"/>
        <v>5.8635384191746374E-3</v>
      </c>
      <c r="G26" s="55">
        <f t="shared" si="1"/>
        <v>0.13584869166367328</v>
      </c>
      <c r="H26" s="38">
        <f t="shared" si="2"/>
        <v>9833</v>
      </c>
      <c r="I26" s="56">
        <f t="shared" si="4"/>
        <v>1.2151342480514971E-2</v>
      </c>
      <c r="J26" s="44">
        <f t="shared" si="3"/>
        <v>1735</v>
      </c>
      <c r="L26" s="5"/>
      <c r="M26" s="11"/>
    </row>
    <row r="27" spans="1:13">
      <c r="A27" s="58">
        <v>26</v>
      </c>
      <c r="B27" s="59" t="s">
        <v>118</v>
      </c>
      <c r="C27" s="78">
        <v>163740</v>
      </c>
      <c r="D27" s="78">
        <v>168756</v>
      </c>
      <c r="E27" s="78">
        <v>175064</v>
      </c>
      <c r="F27" s="55">
        <f t="shared" si="0"/>
        <v>1.2485489142059098E-2</v>
      </c>
      <c r="G27" s="55">
        <f t="shared" si="1"/>
        <v>6.9158421888359592E-2</v>
      </c>
      <c r="H27" s="38">
        <f t="shared" si="2"/>
        <v>11324</v>
      </c>
      <c r="I27" s="56">
        <f t="shared" si="4"/>
        <v>1.3993877987323454E-2</v>
      </c>
      <c r="J27" s="44">
        <f t="shared" si="3"/>
        <v>6308</v>
      </c>
      <c r="L27" s="5"/>
      <c r="M27" s="11"/>
    </row>
    <row r="28" spans="1:13">
      <c r="A28" s="58">
        <v>27</v>
      </c>
      <c r="B28" s="59" t="s">
        <v>119</v>
      </c>
      <c r="C28" s="78">
        <v>256422</v>
      </c>
      <c r="D28" s="78">
        <v>267225</v>
      </c>
      <c r="E28" s="78">
        <v>269468</v>
      </c>
      <c r="F28" s="55">
        <f t="shared" si="0"/>
        <v>1.921834179575687E-2</v>
      </c>
      <c r="G28" s="55">
        <f t="shared" si="1"/>
        <v>5.0877069830201779E-2</v>
      </c>
      <c r="H28" s="38">
        <f t="shared" si="2"/>
        <v>13046</v>
      </c>
      <c r="I28" s="56">
        <f t="shared" si="4"/>
        <v>1.6121876741665646E-2</v>
      </c>
      <c r="J28" s="44">
        <f t="shared" si="3"/>
        <v>2243</v>
      </c>
    </row>
    <row r="29" spans="1:13">
      <c r="A29" s="58">
        <v>28</v>
      </c>
      <c r="B29" s="59" t="s">
        <v>120</v>
      </c>
      <c r="C29" s="78">
        <v>46937</v>
      </c>
      <c r="D29" s="78">
        <v>50991</v>
      </c>
      <c r="E29" s="78">
        <v>46685</v>
      </c>
      <c r="F29" s="55">
        <f t="shared" si="0"/>
        <v>3.3295541093373219E-3</v>
      </c>
      <c r="G29" s="55">
        <f t="shared" si="1"/>
        <v>-5.3688987366043847E-3</v>
      </c>
      <c r="H29" s="38">
        <f t="shared" si="2"/>
        <v>-252</v>
      </c>
      <c r="I29" s="56">
        <f t="shared" si="4"/>
        <v>-3.1141445185495502E-4</v>
      </c>
      <c r="J29" s="44">
        <f t="shared" si="3"/>
        <v>-4306</v>
      </c>
    </row>
    <row r="30" spans="1:13">
      <c r="A30" s="58">
        <v>29</v>
      </c>
      <c r="B30" s="59" t="s">
        <v>121</v>
      </c>
      <c r="C30" s="78">
        <v>15280</v>
      </c>
      <c r="D30" s="78">
        <v>15899</v>
      </c>
      <c r="E30" s="78">
        <v>15821</v>
      </c>
      <c r="F30" s="55">
        <f t="shared" si="0"/>
        <v>1.1283469115096021E-3</v>
      </c>
      <c r="G30" s="55">
        <f t="shared" si="1"/>
        <v>3.5405759162303665E-2</v>
      </c>
      <c r="H30" s="38">
        <f t="shared" si="2"/>
        <v>541</v>
      </c>
      <c r="I30" s="56">
        <f t="shared" si="4"/>
        <v>6.6855245418067722E-4</v>
      </c>
      <c r="J30" s="44">
        <f t="shared" si="3"/>
        <v>-78</v>
      </c>
    </row>
    <row r="31" spans="1:13">
      <c r="A31" s="58">
        <v>30</v>
      </c>
      <c r="B31" s="59" t="s">
        <v>122</v>
      </c>
      <c r="C31" s="78">
        <v>9580</v>
      </c>
      <c r="D31" s="78">
        <v>12331</v>
      </c>
      <c r="E31" s="78">
        <v>12107</v>
      </c>
      <c r="F31" s="55">
        <f t="shared" si="0"/>
        <v>8.6346602981143751E-4</v>
      </c>
      <c r="G31" s="55">
        <f t="shared" si="1"/>
        <v>0.26377870563674322</v>
      </c>
      <c r="H31" s="38">
        <f t="shared" si="2"/>
        <v>2527</v>
      </c>
      <c r="I31" s="56">
        <f t="shared" si="4"/>
        <v>3.1227949199899656E-3</v>
      </c>
      <c r="J31" s="44">
        <f t="shared" si="3"/>
        <v>-224</v>
      </c>
    </row>
    <row r="32" spans="1:13">
      <c r="A32" s="58">
        <v>31</v>
      </c>
      <c r="B32" s="59" t="s">
        <v>123</v>
      </c>
      <c r="C32" s="78">
        <v>139948</v>
      </c>
      <c r="D32" s="78">
        <v>150160</v>
      </c>
      <c r="E32" s="78">
        <v>151406</v>
      </c>
      <c r="F32" s="55">
        <f t="shared" si="0"/>
        <v>1.0798210763164326E-2</v>
      </c>
      <c r="G32" s="55">
        <f t="shared" si="1"/>
        <v>8.1873267213536452E-2</v>
      </c>
      <c r="H32" s="38">
        <f t="shared" si="2"/>
        <v>11458</v>
      </c>
      <c r="I32" s="56">
        <f t="shared" si="4"/>
        <v>1.4159471386325692E-2</v>
      </c>
      <c r="J32" s="44">
        <f t="shared" si="3"/>
        <v>1246</v>
      </c>
    </row>
    <row r="33" spans="1:13">
      <c r="A33" s="58">
        <v>32</v>
      </c>
      <c r="B33" s="59" t="s">
        <v>124</v>
      </c>
      <c r="C33" s="78">
        <v>58587</v>
      </c>
      <c r="D33" s="78">
        <v>64546</v>
      </c>
      <c r="E33" s="78">
        <v>63646</v>
      </c>
      <c r="F33" s="55">
        <f t="shared" si="0"/>
        <v>4.5392053302534688E-3</v>
      </c>
      <c r="G33" s="55">
        <f t="shared" si="1"/>
        <v>8.6350214211343812E-2</v>
      </c>
      <c r="H33" s="38">
        <f t="shared" si="2"/>
        <v>5059</v>
      </c>
      <c r="I33" s="56">
        <f t="shared" si="4"/>
        <v>6.2517686981516567E-3</v>
      </c>
      <c r="J33" s="44">
        <f t="shared" si="3"/>
        <v>-900</v>
      </c>
      <c r="L33" s="5"/>
      <c r="M33" s="29"/>
    </row>
    <row r="34" spans="1:13">
      <c r="A34" s="58">
        <v>33</v>
      </c>
      <c r="B34" s="59" t="s">
        <v>125</v>
      </c>
      <c r="C34" s="78">
        <v>206462</v>
      </c>
      <c r="D34" s="78">
        <v>226570</v>
      </c>
      <c r="E34" s="78">
        <v>229495</v>
      </c>
      <c r="F34" s="55">
        <f t="shared" ref="F34:F65" si="5">E34/$E$83</f>
        <v>1.6367484637942995E-2</v>
      </c>
      <c r="G34" s="55">
        <f t="shared" ref="G34:G65" si="6">(E34-C34)/C34</f>
        <v>0.11156048086330657</v>
      </c>
      <c r="H34" s="38">
        <f t="shared" ref="H34:H65" si="7">E34-C34</f>
        <v>23033</v>
      </c>
      <c r="I34" s="56">
        <f t="shared" si="4"/>
        <v>2.8463528053869758E-2</v>
      </c>
      <c r="J34" s="44">
        <f t="shared" ref="J34:J66" si="8">E34-D34</f>
        <v>2925</v>
      </c>
      <c r="L34" s="11"/>
    </row>
    <row r="35" spans="1:13">
      <c r="A35" s="58">
        <v>34</v>
      </c>
      <c r="B35" s="59" t="s">
        <v>126</v>
      </c>
      <c r="C35" s="78">
        <v>3839139</v>
      </c>
      <c r="D35" s="78">
        <v>4017275</v>
      </c>
      <c r="E35" s="78">
        <v>4056809</v>
      </c>
      <c r="F35" s="55">
        <f t="shared" si="5"/>
        <v>0.28932987205197885</v>
      </c>
      <c r="G35" s="55">
        <f t="shared" si="6"/>
        <v>5.6697608500239249E-2</v>
      </c>
      <c r="H35" s="38">
        <f t="shared" si="7"/>
        <v>217670</v>
      </c>
      <c r="I35" s="56">
        <f t="shared" si="4"/>
        <v>0.26899041164788912</v>
      </c>
      <c r="J35" s="44">
        <f t="shared" si="8"/>
        <v>39534</v>
      </c>
    </row>
    <row r="36" spans="1:13">
      <c r="A36" s="58">
        <v>35</v>
      </c>
      <c r="B36" s="59" t="s">
        <v>127</v>
      </c>
      <c r="C36" s="78">
        <v>824681</v>
      </c>
      <c r="D36" s="78">
        <v>864362</v>
      </c>
      <c r="E36" s="78">
        <v>871420</v>
      </c>
      <c r="F36" s="55">
        <f t="shared" si="5"/>
        <v>6.214929938864152E-2</v>
      </c>
      <c r="G36" s="55">
        <f t="shared" si="6"/>
        <v>5.6675247762468156E-2</v>
      </c>
      <c r="H36" s="38">
        <f t="shared" si="7"/>
        <v>46739</v>
      </c>
      <c r="I36" s="56">
        <f t="shared" si="4"/>
        <v>5.7758730417653739E-2</v>
      </c>
      <c r="J36" s="44">
        <f t="shared" si="8"/>
        <v>7058</v>
      </c>
    </row>
    <row r="37" spans="1:13">
      <c r="A37" s="58">
        <v>36</v>
      </c>
      <c r="B37" s="59" t="s">
        <v>128</v>
      </c>
      <c r="C37" s="78">
        <v>18275</v>
      </c>
      <c r="D37" s="78">
        <v>21631</v>
      </c>
      <c r="E37" s="78">
        <v>20820</v>
      </c>
      <c r="F37" s="55">
        <f t="shared" si="5"/>
        <v>1.4848734402142668E-3</v>
      </c>
      <c r="G37" s="55">
        <f t="shared" si="6"/>
        <v>0.13926128590971273</v>
      </c>
      <c r="H37" s="38">
        <f t="shared" si="7"/>
        <v>2545</v>
      </c>
      <c r="I37" s="56">
        <f t="shared" si="4"/>
        <v>3.1450388094081765E-3</v>
      </c>
      <c r="J37" s="44">
        <f t="shared" si="8"/>
        <v>-811</v>
      </c>
    </row>
    <row r="38" spans="1:13">
      <c r="A38" s="58">
        <v>37</v>
      </c>
      <c r="B38" s="59" t="s">
        <v>129</v>
      </c>
      <c r="C38" s="78">
        <v>43569</v>
      </c>
      <c r="D38" s="78">
        <v>48111</v>
      </c>
      <c r="E38" s="78">
        <v>47716</v>
      </c>
      <c r="F38" s="55">
        <f t="shared" si="5"/>
        <v>3.4030845856514867E-3</v>
      </c>
      <c r="G38" s="55">
        <f t="shared" si="6"/>
        <v>9.5182354426312288E-2</v>
      </c>
      <c r="H38" s="38">
        <f t="shared" si="7"/>
        <v>4147</v>
      </c>
      <c r="I38" s="56">
        <f t="shared" si="4"/>
        <v>5.1247449676289619E-3</v>
      </c>
      <c r="J38" s="44">
        <f t="shared" si="8"/>
        <v>-395</v>
      </c>
    </row>
    <row r="39" spans="1:13">
      <c r="A39" s="58">
        <v>38</v>
      </c>
      <c r="B39" s="59" t="s">
        <v>130</v>
      </c>
      <c r="C39" s="78">
        <v>212920</v>
      </c>
      <c r="D39" s="78">
        <v>223968</v>
      </c>
      <c r="E39" s="78">
        <v>228765</v>
      </c>
      <c r="F39" s="55">
        <f t="shared" si="5"/>
        <v>1.6315421352094944E-2</v>
      </c>
      <c r="G39" s="55">
        <f t="shared" si="6"/>
        <v>7.4417621641931248E-2</v>
      </c>
      <c r="H39" s="38">
        <f t="shared" si="7"/>
        <v>15845</v>
      </c>
      <c r="I39" s="56">
        <f t="shared" si="4"/>
        <v>1.9580801546197468E-2</v>
      </c>
      <c r="J39" s="44">
        <f t="shared" si="8"/>
        <v>4797</v>
      </c>
    </row>
    <row r="40" spans="1:13">
      <c r="A40" s="58">
        <v>39</v>
      </c>
      <c r="B40" s="59" t="s">
        <v>131</v>
      </c>
      <c r="C40" s="78">
        <v>61558</v>
      </c>
      <c r="D40" s="78">
        <v>65458</v>
      </c>
      <c r="E40" s="78">
        <v>65613</v>
      </c>
      <c r="F40" s="55">
        <f t="shared" si="5"/>
        <v>4.6794909237645862E-3</v>
      </c>
      <c r="G40" s="55">
        <f t="shared" si="6"/>
        <v>6.5872835374768512E-2</v>
      </c>
      <c r="H40" s="38">
        <f t="shared" si="7"/>
        <v>4055</v>
      </c>
      <c r="I40" s="56">
        <f t="shared" si="4"/>
        <v>5.0110539772692166E-3</v>
      </c>
      <c r="J40" s="44">
        <f t="shared" si="8"/>
        <v>155</v>
      </c>
    </row>
    <row r="41" spans="1:13">
      <c r="A41" s="58">
        <v>40</v>
      </c>
      <c r="B41" s="59" t="s">
        <v>132</v>
      </c>
      <c r="C41" s="78">
        <v>25952</v>
      </c>
      <c r="D41" s="78">
        <v>25911</v>
      </c>
      <c r="E41" s="78">
        <v>25757</v>
      </c>
      <c r="F41" s="55">
        <f t="shared" si="5"/>
        <v>1.8369781556003299E-3</v>
      </c>
      <c r="G41" s="55">
        <f t="shared" si="6"/>
        <v>-7.5138717632552404E-3</v>
      </c>
      <c r="H41" s="38">
        <f t="shared" si="7"/>
        <v>-195</v>
      </c>
      <c r="I41" s="56">
        <f t="shared" si="4"/>
        <v>-2.4097546869728662E-4</v>
      </c>
      <c r="J41" s="44">
        <f t="shared" si="8"/>
        <v>-154</v>
      </c>
    </row>
    <row r="42" spans="1:13">
      <c r="A42" s="58">
        <v>41</v>
      </c>
      <c r="B42" s="59" t="s">
        <v>133</v>
      </c>
      <c r="C42" s="78">
        <v>440095</v>
      </c>
      <c r="D42" s="78">
        <v>464219</v>
      </c>
      <c r="E42" s="78">
        <v>468354</v>
      </c>
      <c r="F42" s="55">
        <f t="shared" si="5"/>
        <v>3.340280572613414E-2</v>
      </c>
      <c r="G42" s="55">
        <f t="shared" si="6"/>
        <v>6.421113623194992E-2</v>
      </c>
      <c r="H42" s="38">
        <f t="shared" si="7"/>
        <v>28259</v>
      </c>
      <c r="I42" s="56">
        <f t="shared" si="4"/>
        <v>3.4921670614957039E-2</v>
      </c>
      <c r="J42" s="44">
        <f t="shared" si="8"/>
        <v>4135</v>
      </c>
    </row>
    <row r="43" spans="1:13">
      <c r="A43" s="58">
        <v>42</v>
      </c>
      <c r="B43" s="59" t="s">
        <v>134</v>
      </c>
      <c r="C43" s="78">
        <v>280096</v>
      </c>
      <c r="D43" s="78">
        <v>302771</v>
      </c>
      <c r="E43" s="78">
        <v>297550</v>
      </c>
      <c r="F43" s="55">
        <f t="shared" si="5"/>
        <v>2.1221137950804759E-2</v>
      </c>
      <c r="G43" s="55">
        <f t="shared" si="6"/>
        <v>6.2314349365931679E-2</v>
      </c>
      <c r="H43" s="38">
        <f t="shared" si="7"/>
        <v>17454</v>
      </c>
      <c r="I43" s="56">
        <f t="shared" si="4"/>
        <v>2.1569158105858671E-2</v>
      </c>
      <c r="J43" s="44">
        <f t="shared" si="8"/>
        <v>-5221</v>
      </c>
    </row>
    <row r="44" spans="1:13">
      <c r="A44" s="58">
        <v>43</v>
      </c>
      <c r="B44" s="59" t="s">
        <v>135</v>
      </c>
      <c r="C44" s="78">
        <v>79078</v>
      </c>
      <c r="D44" s="78">
        <v>83227</v>
      </c>
      <c r="E44" s="78">
        <v>83207</v>
      </c>
      <c r="F44" s="55">
        <f t="shared" si="5"/>
        <v>5.9342874322722622E-3</v>
      </c>
      <c r="G44" s="55">
        <f t="shared" si="6"/>
        <v>5.2214269455474339E-2</v>
      </c>
      <c r="H44" s="38">
        <f t="shared" si="7"/>
        <v>4129</v>
      </c>
      <c r="I44" s="56">
        <f t="shared" si="4"/>
        <v>5.102501078210751E-3</v>
      </c>
      <c r="J44" s="44">
        <f t="shared" si="8"/>
        <v>-20</v>
      </c>
    </row>
    <row r="45" spans="1:13">
      <c r="A45" s="58">
        <v>44</v>
      </c>
      <c r="B45" s="59" t="s">
        <v>136</v>
      </c>
      <c r="C45" s="78">
        <v>88718</v>
      </c>
      <c r="D45" s="78">
        <v>90866</v>
      </c>
      <c r="E45" s="78">
        <v>91102</v>
      </c>
      <c r="F45" s="55">
        <f t="shared" si="5"/>
        <v>6.4973554346974124E-3</v>
      </c>
      <c r="G45" s="55">
        <f t="shared" si="6"/>
        <v>2.6871660767826145E-2</v>
      </c>
      <c r="H45" s="38">
        <f t="shared" si="7"/>
        <v>2384</v>
      </c>
      <c r="I45" s="56">
        <f t="shared" si="4"/>
        <v>2.9460795762786219E-3</v>
      </c>
      <c r="J45" s="44">
        <f t="shared" si="8"/>
        <v>236</v>
      </c>
    </row>
    <row r="46" spans="1:13">
      <c r="A46" s="58">
        <v>45</v>
      </c>
      <c r="B46" s="59" t="s">
        <v>137</v>
      </c>
      <c r="C46" s="78">
        <v>220736</v>
      </c>
      <c r="D46" s="78">
        <v>227783</v>
      </c>
      <c r="E46" s="78">
        <v>231227</v>
      </c>
      <c r="F46" s="55">
        <f t="shared" si="5"/>
        <v>1.6491010132585221E-2</v>
      </c>
      <c r="G46" s="55">
        <f t="shared" si="6"/>
        <v>4.752736300376921E-2</v>
      </c>
      <c r="H46" s="38">
        <f t="shared" si="7"/>
        <v>10491</v>
      </c>
      <c r="I46" s="56">
        <f t="shared" si="4"/>
        <v>1.296448021591402E-2</v>
      </c>
      <c r="J46" s="44">
        <f t="shared" si="8"/>
        <v>3444</v>
      </c>
    </row>
    <row r="47" spans="1:13">
      <c r="A47" s="58">
        <v>46</v>
      </c>
      <c r="B47" s="59" t="s">
        <v>138</v>
      </c>
      <c r="C47" s="78">
        <v>124367</v>
      </c>
      <c r="D47" s="78">
        <v>132690</v>
      </c>
      <c r="E47" s="78">
        <v>135199</v>
      </c>
      <c r="F47" s="55">
        <f t="shared" si="5"/>
        <v>9.6423344977679473E-3</v>
      </c>
      <c r="G47" s="55">
        <f t="shared" si="6"/>
        <v>8.7097059509355382E-2</v>
      </c>
      <c r="H47" s="38">
        <f t="shared" si="7"/>
        <v>10832</v>
      </c>
      <c r="I47" s="56">
        <f t="shared" si="4"/>
        <v>1.3385878343225686E-2</v>
      </c>
      <c r="J47" s="44">
        <f t="shared" si="8"/>
        <v>2509</v>
      </c>
    </row>
    <row r="48" spans="1:13">
      <c r="A48" s="58">
        <v>47</v>
      </c>
      <c r="B48" s="59" t="s">
        <v>139</v>
      </c>
      <c r="C48" s="78">
        <v>50931</v>
      </c>
      <c r="D48" s="78">
        <v>56034</v>
      </c>
      <c r="E48" s="78">
        <v>57002</v>
      </c>
      <c r="F48" s="55">
        <f t="shared" si="5"/>
        <v>4.0653581094665528E-3</v>
      </c>
      <c r="G48" s="55">
        <f t="shared" si="6"/>
        <v>0.11920048693330192</v>
      </c>
      <c r="H48" s="38">
        <f t="shared" si="7"/>
        <v>6071</v>
      </c>
      <c r="I48" s="56">
        <f t="shared" si="4"/>
        <v>7.5023695921088568E-3</v>
      </c>
      <c r="J48" s="44">
        <f t="shared" si="8"/>
        <v>968</v>
      </c>
    </row>
    <row r="49" spans="1:10">
      <c r="A49" s="58">
        <v>48</v>
      </c>
      <c r="B49" s="59" t="s">
        <v>140</v>
      </c>
      <c r="C49" s="78">
        <v>218058</v>
      </c>
      <c r="D49" s="78">
        <v>232816</v>
      </c>
      <c r="E49" s="78">
        <v>230296</v>
      </c>
      <c r="F49" s="55">
        <f t="shared" si="5"/>
        <v>1.642461161323654E-2</v>
      </c>
      <c r="G49" s="55">
        <f t="shared" si="6"/>
        <v>5.6122682955910816E-2</v>
      </c>
      <c r="H49" s="38">
        <f t="shared" si="7"/>
        <v>12238</v>
      </c>
      <c r="I49" s="56">
        <f t="shared" si="4"/>
        <v>1.5123373261114839E-2</v>
      </c>
      <c r="J49" s="44">
        <f t="shared" si="8"/>
        <v>-2520</v>
      </c>
    </row>
    <row r="50" spans="1:10">
      <c r="A50" s="58">
        <v>49</v>
      </c>
      <c r="B50" s="59" t="s">
        <v>141</v>
      </c>
      <c r="C50" s="78">
        <v>19748</v>
      </c>
      <c r="D50" s="78">
        <v>19188</v>
      </c>
      <c r="E50" s="78">
        <v>19588</v>
      </c>
      <c r="F50" s="55">
        <f t="shared" si="5"/>
        <v>1.3970077303994744E-3</v>
      </c>
      <c r="G50" s="55">
        <f t="shared" si="6"/>
        <v>-8.1020862872189583E-3</v>
      </c>
      <c r="H50" s="38">
        <f t="shared" si="7"/>
        <v>-160</v>
      </c>
      <c r="I50" s="56">
        <f t="shared" si="4"/>
        <v>-1.9772346149520952E-4</v>
      </c>
      <c r="J50" s="44">
        <f t="shared" si="8"/>
        <v>400</v>
      </c>
    </row>
    <row r="51" spans="1:10">
      <c r="A51" s="58">
        <v>50</v>
      </c>
      <c r="B51" s="59" t="s">
        <v>142</v>
      </c>
      <c r="C51" s="78">
        <v>38625</v>
      </c>
      <c r="D51" s="78">
        <v>40842</v>
      </c>
      <c r="E51" s="78">
        <v>41809</v>
      </c>
      <c r="F51" s="55">
        <f t="shared" si="5"/>
        <v>2.9817998877002057E-3</v>
      </c>
      <c r="G51" s="55">
        <f t="shared" si="6"/>
        <v>8.24336569579288E-2</v>
      </c>
      <c r="H51" s="38">
        <f t="shared" si="7"/>
        <v>3184</v>
      </c>
      <c r="I51" s="56">
        <f t="shared" si="4"/>
        <v>3.9346968837546698E-3</v>
      </c>
      <c r="J51" s="44">
        <f t="shared" si="8"/>
        <v>967</v>
      </c>
    </row>
    <row r="52" spans="1:10">
      <c r="A52" s="58">
        <v>51</v>
      </c>
      <c r="B52" s="59" t="s">
        <v>143</v>
      </c>
      <c r="C52" s="78">
        <v>36098</v>
      </c>
      <c r="D52" s="78">
        <v>39893</v>
      </c>
      <c r="E52" s="78">
        <v>40171</v>
      </c>
      <c r="F52" s="55">
        <f t="shared" si="5"/>
        <v>2.8649784326055384E-3</v>
      </c>
      <c r="G52" s="55">
        <f t="shared" si="6"/>
        <v>0.11283173583023991</v>
      </c>
      <c r="H52" s="38">
        <f t="shared" si="7"/>
        <v>4073</v>
      </c>
      <c r="I52" s="56">
        <f t="shared" si="4"/>
        <v>5.0332978666874275E-3</v>
      </c>
      <c r="J52" s="44">
        <f t="shared" si="8"/>
        <v>278</v>
      </c>
    </row>
    <row r="53" spans="1:10">
      <c r="A53" s="58">
        <v>52</v>
      </c>
      <c r="B53" s="59" t="s">
        <v>144</v>
      </c>
      <c r="C53" s="78">
        <v>71236</v>
      </c>
      <c r="D53" s="78">
        <v>74280</v>
      </c>
      <c r="E53" s="78">
        <v>72295</v>
      </c>
      <c r="F53" s="55">
        <f t="shared" si="5"/>
        <v>5.1560482881983869E-3</v>
      </c>
      <c r="G53" s="55">
        <f t="shared" si="6"/>
        <v>1.486607894884609E-2</v>
      </c>
      <c r="H53" s="38">
        <f t="shared" si="7"/>
        <v>1059</v>
      </c>
      <c r="I53" s="56">
        <f t="shared" si="4"/>
        <v>1.3086821607714181E-3</v>
      </c>
      <c r="J53" s="44">
        <f t="shared" si="8"/>
        <v>-1985</v>
      </c>
    </row>
    <row r="54" spans="1:10">
      <c r="A54" s="58">
        <v>53</v>
      </c>
      <c r="B54" s="59" t="s">
        <v>145</v>
      </c>
      <c r="C54" s="78">
        <v>45164</v>
      </c>
      <c r="D54" s="78">
        <v>48034</v>
      </c>
      <c r="E54" s="78">
        <v>49092</v>
      </c>
      <c r="F54" s="55">
        <f t="shared" si="5"/>
        <v>3.5012203134965796E-3</v>
      </c>
      <c r="G54" s="55">
        <f t="shared" si="6"/>
        <v>8.6971924541670353E-2</v>
      </c>
      <c r="H54" s="38">
        <f t="shared" si="7"/>
        <v>3928</v>
      </c>
      <c r="I54" s="56">
        <f t="shared" si="4"/>
        <v>4.8541109797073942E-3</v>
      </c>
      <c r="J54" s="44">
        <f t="shared" si="8"/>
        <v>1058</v>
      </c>
    </row>
    <row r="55" spans="1:10">
      <c r="A55" s="58">
        <v>54</v>
      </c>
      <c r="B55" s="59" t="s">
        <v>146</v>
      </c>
      <c r="C55" s="78">
        <v>158726</v>
      </c>
      <c r="D55" s="78">
        <v>171872</v>
      </c>
      <c r="E55" s="78">
        <v>170688</v>
      </c>
      <c r="F55" s="55">
        <f t="shared" si="5"/>
        <v>1.2173394705249413E-2</v>
      </c>
      <c r="G55" s="55">
        <f t="shared" si="6"/>
        <v>7.5362574499451884E-2</v>
      </c>
      <c r="H55" s="38">
        <f t="shared" si="7"/>
        <v>11962</v>
      </c>
      <c r="I55" s="56">
        <f t="shared" si="4"/>
        <v>1.4782300290035603E-2</v>
      </c>
      <c r="J55" s="44">
        <f t="shared" si="8"/>
        <v>-1184</v>
      </c>
    </row>
    <row r="56" spans="1:10">
      <c r="A56" s="58">
        <v>55</v>
      </c>
      <c r="B56" s="59" t="s">
        <v>147</v>
      </c>
      <c r="C56" s="78">
        <v>146164</v>
      </c>
      <c r="D56" s="78">
        <v>154367</v>
      </c>
      <c r="E56" s="78">
        <v>152856</v>
      </c>
      <c r="F56" s="55">
        <f t="shared" si="5"/>
        <v>1.0901624139163879E-2</v>
      </c>
      <c r="G56" s="55">
        <f t="shared" si="6"/>
        <v>4.5784187624859744E-2</v>
      </c>
      <c r="H56" s="38">
        <f t="shared" si="7"/>
        <v>6692</v>
      </c>
      <c r="I56" s="56">
        <f t="shared" si="4"/>
        <v>8.2697837770371388E-3</v>
      </c>
      <c r="J56" s="44">
        <f t="shared" si="8"/>
        <v>-1511</v>
      </c>
    </row>
    <row r="57" spans="1:10">
      <c r="A57" s="58">
        <v>56</v>
      </c>
      <c r="B57" s="59" t="s">
        <v>148</v>
      </c>
      <c r="C57" s="78">
        <v>18686</v>
      </c>
      <c r="D57" s="78">
        <v>19800</v>
      </c>
      <c r="E57" s="78">
        <v>20067</v>
      </c>
      <c r="F57" s="55">
        <f t="shared" si="5"/>
        <v>1.4311698042641543E-3</v>
      </c>
      <c r="G57" s="55">
        <f t="shared" si="6"/>
        <v>7.3905597773734344E-2</v>
      </c>
      <c r="H57" s="38">
        <f t="shared" si="7"/>
        <v>1381</v>
      </c>
      <c r="I57" s="56">
        <f t="shared" si="4"/>
        <v>1.7066006270305273E-3</v>
      </c>
      <c r="J57" s="44">
        <f t="shared" si="8"/>
        <v>267</v>
      </c>
    </row>
    <row r="58" spans="1:10">
      <c r="A58" s="58">
        <v>57</v>
      </c>
      <c r="B58" s="59" t="s">
        <v>149</v>
      </c>
      <c r="C58" s="78">
        <v>21227</v>
      </c>
      <c r="D58" s="78">
        <v>23148</v>
      </c>
      <c r="E58" s="78">
        <v>23731</v>
      </c>
      <c r="F58" s="55">
        <f t="shared" si="5"/>
        <v>1.6924847074795758E-3</v>
      </c>
      <c r="G58" s="55">
        <f t="shared" si="6"/>
        <v>0.1179629716870024</v>
      </c>
      <c r="H58" s="38">
        <f t="shared" si="7"/>
        <v>2504</v>
      </c>
      <c r="I58" s="56">
        <f t="shared" si="4"/>
        <v>3.0943721724000293E-3</v>
      </c>
      <c r="J58" s="44">
        <f t="shared" si="8"/>
        <v>583</v>
      </c>
    </row>
    <row r="59" spans="1:10">
      <c r="A59" s="58">
        <v>58</v>
      </c>
      <c r="B59" s="59" t="s">
        <v>150</v>
      </c>
      <c r="C59" s="78">
        <v>73543</v>
      </c>
      <c r="D59" s="78">
        <v>79945</v>
      </c>
      <c r="E59" s="78">
        <v>81094</v>
      </c>
      <c r="F59" s="55">
        <f t="shared" si="5"/>
        <v>5.7835891815915348E-3</v>
      </c>
      <c r="G59" s="55">
        <f t="shared" si="6"/>
        <v>0.10267462572916525</v>
      </c>
      <c r="H59" s="38">
        <f t="shared" si="7"/>
        <v>7551</v>
      </c>
      <c r="I59" s="56">
        <f t="shared" si="4"/>
        <v>9.3313116109395456E-3</v>
      </c>
      <c r="J59" s="44">
        <f t="shared" si="8"/>
        <v>1149</v>
      </c>
    </row>
    <row r="60" spans="1:10">
      <c r="A60" s="58">
        <v>59</v>
      </c>
      <c r="B60" s="59" t="s">
        <v>151</v>
      </c>
      <c r="C60" s="78">
        <v>235490</v>
      </c>
      <c r="D60" s="78">
        <v>245366</v>
      </c>
      <c r="E60" s="78">
        <v>249312</v>
      </c>
      <c r="F60" s="55">
        <f t="shared" si="5"/>
        <v>1.7780824549793434E-2</v>
      </c>
      <c r="G60" s="55">
        <f t="shared" si="6"/>
        <v>5.8694636714934814E-2</v>
      </c>
      <c r="H60" s="38">
        <f t="shared" si="7"/>
        <v>13822</v>
      </c>
      <c r="I60" s="56">
        <f t="shared" si="4"/>
        <v>1.7080835529917415E-2</v>
      </c>
      <c r="J60" s="44">
        <f t="shared" si="8"/>
        <v>3946</v>
      </c>
    </row>
    <row r="61" spans="1:10">
      <c r="A61" s="58">
        <v>60</v>
      </c>
      <c r="B61" s="59" t="s">
        <v>152</v>
      </c>
      <c r="C61" s="78">
        <v>50693</v>
      </c>
      <c r="D61" s="78">
        <v>54199</v>
      </c>
      <c r="E61" s="78">
        <v>52260</v>
      </c>
      <c r="F61" s="55">
        <f t="shared" si="5"/>
        <v>3.7271607101631884E-3</v>
      </c>
      <c r="G61" s="55">
        <f t="shared" si="6"/>
        <v>3.0911565699406229E-2</v>
      </c>
      <c r="H61" s="38">
        <f t="shared" si="7"/>
        <v>1567</v>
      </c>
      <c r="I61" s="56">
        <f t="shared" si="4"/>
        <v>1.9364541510187084E-3</v>
      </c>
      <c r="J61" s="44">
        <f t="shared" si="8"/>
        <v>-1939</v>
      </c>
    </row>
    <row r="62" spans="1:10">
      <c r="A62" s="58">
        <v>61</v>
      </c>
      <c r="B62" s="59" t="s">
        <v>153</v>
      </c>
      <c r="C62" s="78">
        <v>112754</v>
      </c>
      <c r="D62" s="78">
        <v>119612</v>
      </c>
      <c r="E62" s="78">
        <v>118659</v>
      </c>
      <c r="F62" s="55">
        <f t="shared" si="5"/>
        <v>8.4627088156764979E-3</v>
      </c>
      <c r="G62" s="55">
        <f t="shared" si="6"/>
        <v>5.2370647604519573E-2</v>
      </c>
      <c r="H62" s="38">
        <f t="shared" si="7"/>
        <v>5905</v>
      </c>
      <c r="I62" s="56">
        <f t="shared" si="4"/>
        <v>7.2972315008075763E-3</v>
      </c>
      <c r="J62" s="44">
        <f t="shared" si="8"/>
        <v>-953</v>
      </c>
    </row>
    <row r="63" spans="1:10">
      <c r="A63" s="58">
        <v>62</v>
      </c>
      <c r="B63" s="59" t="s">
        <v>154</v>
      </c>
      <c r="C63" s="78">
        <v>7893</v>
      </c>
      <c r="D63" s="78">
        <v>9329</v>
      </c>
      <c r="E63" s="78">
        <v>8034</v>
      </c>
      <c r="F63" s="55">
        <f t="shared" si="5"/>
        <v>5.7298142260717676E-4</v>
      </c>
      <c r="G63" s="55">
        <f t="shared" si="6"/>
        <v>1.7863930064614217E-2</v>
      </c>
      <c r="H63" s="38">
        <f t="shared" si="7"/>
        <v>141</v>
      </c>
      <c r="I63" s="56">
        <f t="shared" si="4"/>
        <v>1.7424380044265341E-4</v>
      </c>
      <c r="J63" s="44">
        <f t="shared" si="8"/>
        <v>-1295</v>
      </c>
    </row>
    <row r="64" spans="1:10">
      <c r="A64" s="58">
        <v>63</v>
      </c>
      <c r="B64" s="59" t="s">
        <v>155</v>
      </c>
      <c r="C64" s="78">
        <v>102685</v>
      </c>
      <c r="D64" s="78">
        <v>109233</v>
      </c>
      <c r="E64" s="78">
        <v>111046</v>
      </c>
      <c r="F64" s="55">
        <f t="shared" si="5"/>
        <v>7.9197529318940189E-3</v>
      </c>
      <c r="G64" s="55">
        <f t="shared" si="6"/>
        <v>8.1423771729074348E-2</v>
      </c>
      <c r="H64" s="38">
        <f t="shared" si="7"/>
        <v>8361</v>
      </c>
      <c r="I64" s="56">
        <f t="shared" si="4"/>
        <v>1.0332286634759043E-2</v>
      </c>
      <c r="J64" s="44">
        <f t="shared" si="8"/>
        <v>1813</v>
      </c>
    </row>
    <row r="65" spans="1:10">
      <c r="A65" s="58">
        <v>64</v>
      </c>
      <c r="B65" s="59" t="s">
        <v>156</v>
      </c>
      <c r="C65" s="78">
        <v>55399</v>
      </c>
      <c r="D65" s="78">
        <v>59553</v>
      </c>
      <c r="E65" s="78">
        <v>60955</v>
      </c>
      <c r="F65" s="55">
        <f t="shared" si="5"/>
        <v>4.3472843683122304E-3</v>
      </c>
      <c r="G65" s="55">
        <f t="shared" si="6"/>
        <v>0.10029061896424123</v>
      </c>
      <c r="H65" s="38">
        <f t="shared" si="7"/>
        <v>5556</v>
      </c>
      <c r="I65" s="56">
        <f t="shared" si="4"/>
        <v>6.8659472004211509E-3</v>
      </c>
      <c r="J65" s="44">
        <f t="shared" si="8"/>
        <v>1402</v>
      </c>
    </row>
    <row r="66" spans="1:10">
      <c r="A66" s="58">
        <v>65</v>
      </c>
      <c r="B66" s="59" t="s">
        <v>157</v>
      </c>
      <c r="C66" s="78">
        <v>56858</v>
      </c>
      <c r="D66" s="78">
        <v>63053</v>
      </c>
      <c r="E66" s="78">
        <v>62987</v>
      </c>
      <c r="F66" s="55">
        <f t="shared" ref="F66:F83" si="9">E66/$E$83</f>
        <v>4.492205733850914E-3</v>
      </c>
      <c r="G66" s="55">
        <f t="shared" ref="G66:G83" si="10">(E66-C66)/C66</f>
        <v>0.10779485736395934</v>
      </c>
      <c r="H66" s="38">
        <f t="shared" ref="H66:H83" si="11">E66-C66</f>
        <v>6129</v>
      </c>
      <c r="I66" s="56">
        <f t="shared" si="4"/>
        <v>7.5740443469008703E-3</v>
      </c>
      <c r="J66" s="44">
        <f t="shared" si="8"/>
        <v>-66</v>
      </c>
    </row>
    <row r="67" spans="1:10">
      <c r="A67" s="58">
        <v>66</v>
      </c>
      <c r="B67" s="59" t="s">
        <v>158</v>
      </c>
      <c r="C67" s="78">
        <v>35689</v>
      </c>
      <c r="D67" s="78">
        <v>37832</v>
      </c>
      <c r="E67" s="78">
        <v>39067</v>
      </c>
      <c r="F67" s="55">
        <f t="shared" si="9"/>
        <v>2.7862416277065686E-3</v>
      </c>
      <c r="G67" s="55">
        <f t="shared" si="10"/>
        <v>9.4651012917145338E-2</v>
      </c>
      <c r="H67" s="38">
        <f t="shared" si="11"/>
        <v>3378</v>
      </c>
      <c r="I67" s="56">
        <f t="shared" ref="I67:I83" si="12">H67/$H$83</f>
        <v>4.1744365808176111E-3</v>
      </c>
      <c r="J67" s="44">
        <f t="shared" ref="J67:J83" si="13">E67-D67</f>
        <v>1235</v>
      </c>
    </row>
    <row r="68" spans="1:10">
      <c r="A68" s="58">
        <v>67</v>
      </c>
      <c r="B68" s="59" t="s">
        <v>159</v>
      </c>
      <c r="C68" s="78">
        <v>84256</v>
      </c>
      <c r="D68" s="78">
        <v>81136</v>
      </c>
      <c r="E68" s="78">
        <v>88724</v>
      </c>
      <c r="F68" s="55">
        <f t="shared" si="9"/>
        <v>6.3277574980581466E-3</v>
      </c>
      <c r="G68" s="55">
        <f t="shared" si="10"/>
        <v>5.3028864413216865E-2</v>
      </c>
      <c r="H68" s="38">
        <f t="shared" si="11"/>
        <v>4468</v>
      </c>
      <c r="I68" s="56">
        <f t="shared" si="12"/>
        <v>5.5214276622537264E-3</v>
      </c>
      <c r="J68" s="44">
        <f t="shared" si="13"/>
        <v>7588</v>
      </c>
    </row>
    <row r="69" spans="1:10">
      <c r="A69" s="58">
        <v>68</v>
      </c>
      <c r="B69" s="59" t="s">
        <v>160</v>
      </c>
      <c r="C69" s="78">
        <v>40298</v>
      </c>
      <c r="D69" s="78">
        <v>44651</v>
      </c>
      <c r="E69" s="78">
        <v>45814</v>
      </c>
      <c r="F69" s="55">
        <f t="shared" si="9"/>
        <v>3.2674347641679356E-3</v>
      </c>
      <c r="G69" s="55">
        <f t="shared" si="10"/>
        <v>0.13688024219564246</v>
      </c>
      <c r="H69" s="38">
        <f t="shared" si="11"/>
        <v>5516</v>
      </c>
      <c r="I69" s="56">
        <f t="shared" si="12"/>
        <v>6.8165163350473483E-3</v>
      </c>
      <c r="J69" s="44">
        <f t="shared" si="13"/>
        <v>1163</v>
      </c>
    </row>
    <row r="70" spans="1:10">
      <c r="A70" s="58">
        <v>69</v>
      </c>
      <c r="B70" s="59" t="s">
        <v>161</v>
      </c>
      <c r="C70" s="78">
        <v>7240</v>
      </c>
      <c r="D70" s="78">
        <v>7867</v>
      </c>
      <c r="E70" s="78">
        <v>7903</v>
      </c>
      <c r="F70" s="55">
        <f t="shared" si="9"/>
        <v>5.6363855898238955E-4</v>
      </c>
      <c r="G70" s="55">
        <f t="shared" si="10"/>
        <v>9.1574585635359113E-2</v>
      </c>
      <c r="H70" s="38">
        <f t="shared" si="11"/>
        <v>663</v>
      </c>
      <c r="I70" s="56">
        <f t="shared" si="12"/>
        <v>8.1931659357077451E-4</v>
      </c>
      <c r="J70" s="44">
        <f t="shared" si="13"/>
        <v>36</v>
      </c>
    </row>
    <row r="71" spans="1:10">
      <c r="A71" s="58">
        <v>70</v>
      </c>
      <c r="B71" s="59" t="s">
        <v>162</v>
      </c>
      <c r="C71" s="78">
        <v>39830</v>
      </c>
      <c r="D71" s="78">
        <v>42146</v>
      </c>
      <c r="E71" s="78">
        <v>43506</v>
      </c>
      <c r="F71" s="55">
        <f t="shared" si="9"/>
        <v>3.1028291974045095E-3</v>
      </c>
      <c r="G71" s="55">
        <f t="shared" si="10"/>
        <v>9.2292242028621643E-2</v>
      </c>
      <c r="H71" s="38">
        <f t="shared" si="11"/>
        <v>3676</v>
      </c>
      <c r="I71" s="56">
        <f t="shared" si="12"/>
        <v>4.5426965278524386E-3</v>
      </c>
      <c r="J71" s="44">
        <f t="shared" si="13"/>
        <v>1360</v>
      </c>
    </row>
    <row r="72" spans="1:10">
      <c r="A72" s="58">
        <v>71</v>
      </c>
      <c r="B72" s="59" t="s">
        <v>163</v>
      </c>
      <c r="C72" s="78">
        <v>31067</v>
      </c>
      <c r="D72" s="78">
        <v>35032</v>
      </c>
      <c r="E72" s="78">
        <v>36467</v>
      </c>
      <c r="F72" s="55">
        <f t="shared" si="9"/>
        <v>2.6008107466039226E-3</v>
      </c>
      <c r="G72" s="55">
        <f t="shared" si="10"/>
        <v>0.17381787749058486</v>
      </c>
      <c r="H72" s="38">
        <f t="shared" si="11"/>
        <v>5400</v>
      </c>
      <c r="I72" s="56">
        <f t="shared" si="12"/>
        <v>6.6731668254633213E-3</v>
      </c>
      <c r="J72" s="44">
        <f t="shared" si="13"/>
        <v>1435</v>
      </c>
    </row>
    <row r="73" spans="1:10">
      <c r="A73" s="58">
        <v>72</v>
      </c>
      <c r="B73" s="59" t="s">
        <v>164</v>
      </c>
      <c r="C73" s="78">
        <v>41812</v>
      </c>
      <c r="D73" s="78">
        <v>43498</v>
      </c>
      <c r="E73" s="78">
        <v>43330</v>
      </c>
      <c r="F73" s="55">
        <f t="shared" si="9"/>
        <v>3.0902769531452536E-3</v>
      </c>
      <c r="G73" s="55">
        <f t="shared" si="10"/>
        <v>3.6305366880321439E-2</v>
      </c>
      <c r="H73" s="38">
        <f t="shared" si="11"/>
        <v>1518</v>
      </c>
      <c r="I73" s="56">
        <f t="shared" si="12"/>
        <v>1.8759013409358003E-3</v>
      </c>
      <c r="J73" s="44">
        <f t="shared" si="13"/>
        <v>-168</v>
      </c>
    </row>
    <row r="74" spans="1:10">
      <c r="A74" s="58">
        <v>73</v>
      </c>
      <c r="B74" s="59" t="s">
        <v>165</v>
      </c>
      <c r="C74" s="78">
        <v>25424</v>
      </c>
      <c r="D74" s="78">
        <v>26558</v>
      </c>
      <c r="E74" s="78">
        <v>25949</v>
      </c>
      <c r="F74" s="55">
        <f t="shared" si="9"/>
        <v>1.8506715129740637E-3</v>
      </c>
      <c r="G74" s="55">
        <f t="shared" si="10"/>
        <v>2.064977973568282E-2</v>
      </c>
      <c r="H74" s="38">
        <f t="shared" si="11"/>
        <v>525</v>
      </c>
      <c r="I74" s="56">
        <f t="shared" si="12"/>
        <v>6.4878010803115624E-4</v>
      </c>
      <c r="J74" s="44">
        <f t="shared" si="13"/>
        <v>-609</v>
      </c>
    </row>
    <row r="75" spans="1:10">
      <c r="A75" s="58">
        <v>74</v>
      </c>
      <c r="B75" s="59" t="s">
        <v>166</v>
      </c>
      <c r="C75" s="78">
        <v>27407</v>
      </c>
      <c r="D75" s="78">
        <v>27927</v>
      </c>
      <c r="E75" s="78">
        <v>29068</v>
      </c>
      <c r="F75" s="55">
        <f t="shared" si="9"/>
        <v>2.0731172507275843E-3</v>
      </c>
      <c r="G75" s="55">
        <f t="shared" si="10"/>
        <v>6.0604954938519355E-2</v>
      </c>
      <c r="H75" s="38">
        <f t="shared" si="11"/>
        <v>1661</v>
      </c>
      <c r="I75" s="56">
        <f t="shared" si="12"/>
        <v>2.0526166846471438E-3</v>
      </c>
      <c r="J75" s="44">
        <f t="shared" si="13"/>
        <v>1141</v>
      </c>
    </row>
    <row r="76" spans="1:10">
      <c r="A76" s="58">
        <v>75</v>
      </c>
      <c r="B76" s="59" t="s">
        <v>167</v>
      </c>
      <c r="C76" s="78">
        <v>6882</v>
      </c>
      <c r="D76" s="78">
        <v>8919</v>
      </c>
      <c r="E76" s="78">
        <v>9218</v>
      </c>
      <c r="F76" s="55">
        <f t="shared" si="9"/>
        <v>6.5742379307853565E-4</v>
      </c>
      <c r="G76" s="55">
        <f t="shared" si="10"/>
        <v>0.33943621040395233</v>
      </c>
      <c r="H76" s="38">
        <f t="shared" si="11"/>
        <v>2336</v>
      </c>
      <c r="I76" s="56">
        <f t="shared" si="12"/>
        <v>2.8867625378300593E-3</v>
      </c>
      <c r="J76" s="44">
        <f t="shared" si="13"/>
        <v>299</v>
      </c>
    </row>
    <row r="77" spans="1:10">
      <c r="A77" s="58">
        <v>76</v>
      </c>
      <c r="B77" s="59" t="s">
        <v>168</v>
      </c>
      <c r="C77" s="78">
        <v>12158</v>
      </c>
      <c r="D77" s="78">
        <v>13419</v>
      </c>
      <c r="E77" s="78">
        <v>12788</v>
      </c>
      <c r="F77" s="55">
        <f t="shared" si="9"/>
        <v>9.1203465674639982E-4</v>
      </c>
      <c r="G77" s="55">
        <f t="shared" si="10"/>
        <v>5.1817733179799312E-2</v>
      </c>
      <c r="H77" s="38">
        <f t="shared" si="11"/>
        <v>630</v>
      </c>
      <c r="I77" s="56">
        <f t="shared" si="12"/>
        <v>7.7853612963738755E-4</v>
      </c>
      <c r="J77" s="44">
        <f t="shared" si="13"/>
        <v>-631</v>
      </c>
    </row>
    <row r="78" spans="1:10">
      <c r="A78" s="58">
        <v>77</v>
      </c>
      <c r="B78" s="59" t="s">
        <v>169</v>
      </c>
      <c r="C78" s="78">
        <v>44026</v>
      </c>
      <c r="D78" s="78">
        <v>51014</v>
      </c>
      <c r="E78" s="78">
        <v>52078</v>
      </c>
      <c r="F78" s="55">
        <f t="shared" si="9"/>
        <v>3.7141805484860032E-3</v>
      </c>
      <c r="G78" s="55">
        <f t="shared" si="10"/>
        <v>0.18289192749738792</v>
      </c>
      <c r="H78" s="38">
        <f t="shared" si="11"/>
        <v>8052</v>
      </c>
      <c r="I78" s="56">
        <f t="shared" si="12"/>
        <v>9.9504331997464189E-3</v>
      </c>
      <c r="J78" s="44">
        <f t="shared" si="13"/>
        <v>1064</v>
      </c>
    </row>
    <row r="79" spans="1:10">
      <c r="A79" s="58">
        <v>78</v>
      </c>
      <c r="B79" s="59" t="s">
        <v>170</v>
      </c>
      <c r="C79" s="78">
        <v>39022</v>
      </c>
      <c r="D79" s="78">
        <v>42086</v>
      </c>
      <c r="E79" s="78">
        <v>43157</v>
      </c>
      <c r="F79" s="55">
        <f t="shared" si="9"/>
        <v>3.0779386675949621E-3</v>
      </c>
      <c r="G79" s="55">
        <f t="shared" si="10"/>
        <v>0.10596586540925632</v>
      </c>
      <c r="H79" s="38">
        <f t="shared" si="11"/>
        <v>4135</v>
      </c>
      <c r="I79" s="56">
        <f t="shared" si="12"/>
        <v>5.109915708016821E-3</v>
      </c>
      <c r="J79" s="44">
        <f t="shared" si="13"/>
        <v>1071</v>
      </c>
    </row>
    <row r="80" spans="1:10">
      <c r="A80" s="58">
        <v>79</v>
      </c>
      <c r="B80" s="59" t="s">
        <v>171</v>
      </c>
      <c r="C80" s="78">
        <v>11167</v>
      </c>
      <c r="D80" s="78">
        <v>12198</v>
      </c>
      <c r="E80" s="78">
        <v>11961</v>
      </c>
      <c r="F80" s="55">
        <f t="shared" si="9"/>
        <v>8.5305337264182733E-4</v>
      </c>
      <c r="G80" s="55">
        <f t="shared" si="10"/>
        <v>7.1102355153577504E-2</v>
      </c>
      <c r="H80" s="38">
        <f t="shared" si="11"/>
        <v>794</v>
      </c>
      <c r="I80" s="56">
        <f t="shared" si="12"/>
        <v>9.8120267766997724E-4</v>
      </c>
      <c r="J80" s="44">
        <f t="shared" si="13"/>
        <v>-237</v>
      </c>
    </row>
    <row r="81" spans="1:10">
      <c r="A81" s="58">
        <v>80</v>
      </c>
      <c r="B81" s="59" t="s">
        <v>172</v>
      </c>
      <c r="C81" s="78">
        <v>47575</v>
      </c>
      <c r="D81" s="78">
        <v>48617</v>
      </c>
      <c r="E81" s="78">
        <v>47820</v>
      </c>
      <c r="F81" s="55">
        <f t="shared" si="9"/>
        <v>3.4105018208955926E-3</v>
      </c>
      <c r="G81" s="55">
        <f t="shared" si="10"/>
        <v>5.1497635312664214E-3</v>
      </c>
      <c r="H81" s="38">
        <f t="shared" si="11"/>
        <v>245</v>
      </c>
      <c r="I81" s="56">
        <f t="shared" si="12"/>
        <v>3.0276405041453958E-4</v>
      </c>
      <c r="J81" s="44">
        <f t="shared" si="13"/>
        <v>-797</v>
      </c>
    </row>
    <row r="82" spans="1:10">
      <c r="A82" s="58">
        <v>81</v>
      </c>
      <c r="B82" s="59" t="s">
        <v>173</v>
      </c>
      <c r="C82" s="78">
        <v>67860</v>
      </c>
      <c r="D82" s="78">
        <v>76147</v>
      </c>
      <c r="E82" s="78">
        <v>69775</v>
      </c>
      <c r="F82" s="55">
        <f t="shared" si="9"/>
        <v>4.9763229726681301E-3</v>
      </c>
      <c r="G82" s="55">
        <f t="shared" si="10"/>
        <v>2.8219864426760978E-2</v>
      </c>
      <c r="H82" s="38">
        <f t="shared" si="11"/>
        <v>1915</v>
      </c>
      <c r="I82" s="56">
        <f t="shared" si="12"/>
        <v>2.3665026797707891E-3</v>
      </c>
      <c r="J82" s="44">
        <f t="shared" si="13"/>
        <v>-6372</v>
      </c>
    </row>
    <row r="83" spans="1:10" s="13" customFormat="1">
      <c r="A83" s="194" t="s">
        <v>174</v>
      </c>
      <c r="B83" s="194"/>
      <c r="C83" s="102">
        <v>13212186</v>
      </c>
      <c r="D83" s="102">
        <v>13891275</v>
      </c>
      <c r="E83" s="102">
        <v>14021397</v>
      </c>
      <c r="F83" s="55">
        <f t="shared" si="9"/>
        <v>1</v>
      </c>
      <c r="G83" s="55">
        <f t="shared" si="10"/>
        <v>6.1247321222998224E-2</v>
      </c>
      <c r="H83" s="38">
        <f t="shared" si="11"/>
        <v>809211</v>
      </c>
      <c r="I83" s="56">
        <f t="shared" si="12"/>
        <v>1</v>
      </c>
      <c r="J83" s="44">
        <f t="shared" si="13"/>
        <v>130122</v>
      </c>
    </row>
    <row r="84" spans="1:10">
      <c r="C84" s="10"/>
      <c r="D84" s="10"/>
      <c r="E84" s="10"/>
      <c r="I84" s="18"/>
    </row>
  </sheetData>
  <mergeCells count="1">
    <mergeCell ref="A83:B8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V84"/>
  <sheetViews>
    <sheetView workbookViewId="0">
      <pane ySplit="1" topLeftCell="A67" activePane="bottomLeft" state="frozen"/>
      <selection activeCell="W1" sqref="W1"/>
      <selection pane="bottomLeft" activeCell="G2" sqref="G2:G82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" style="9" customWidth="1"/>
    <col min="4" max="4" width="12" style="9" bestFit="1" customWidth="1"/>
    <col min="5" max="5" width="13.6328125" style="9" customWidth="1"/>
    <col min="6" max="6" width="18.1796875" style="9" customWidth="1"/>
    <col min="7" max="7" width="30.453125" style="9" customWidth="1"/>
    <col min="8" max="8" width="27.453125" style="9" customWidth="1"/>
    <col min="9" max="9" width="22.26953125" style="9" customWidth="1"/>
    <col min="10" max="10" width="23.1796875" style="9" customWidth="1"/>
    <col min="11" max="16384" width="9.1796875" style="9"/>
  </cols>
  <sheetData>
    <row r="1" spans="1:22" ht="43.5">
      <c r="A1" s="26" t="s">
        <v>92</v>
      </c>
      <c r="B1" s="26" t="s">
        <v>175</v>
      </c>
      <c r="C1" s="4">
        <v>41852</v>
      </c>
      <c r="D1" s="4">
        <v>42186</v>
      </c>
      <c r="E1" s="4">
        <v>42217</v>
      </c>
      <c r="F1" s="89" t="s">
        <v>334</v>
      </c>
      <c r="G1" s="19" t="s">
        <v>338</v>
      </c>
      <c r="H1" s="1" t="s">
        <v>339</v>
      </c>
      <c r="I1" s="1" t="s">
        <v>336</v>
      </c>
      <c r="J1" s="52" t="s">
        <v>340</v>
      </c>
    </row>
    <row r="2" spans="1:22">
      <c r="A2" s="58">
        <v>1</v>
      </c>
      <c r="B2" s="59" t="s">
        <v>93</v>
      </c>
      <c r="C2" s="78">
        <v>51230</v>
      </c>
      <c r="D2" s="78">
        <v>52089</v>
      </c>
      <c r="E2" s="81">
        <v>52430</v>
      </c>
      <c r="F2" s="55">
        <f t="shared" ref="F2:F33" si="0">E2/$E$83</f>
        <v>2.5972867938642012E-2</v>
      </c>
      <c r="G2" s="69">
        <f t="shared" ref="G2:G33" si="1">(E2-C2)/C2</f>
        <v>2.3423775131758737E-2</v>
      </c>
      <c r="H2" s="38">
        <f t="shared" ref="H2:H33" si="2">E2-C2</f>
        <v>1200</v>
      </c>
      <c r="I2" s="56">
        <f>H2/$H$83</f>
        <v>3.4485731528580053E-2</v>
      </c>
      <c r="J2" s="44">
        <f t="shared" ref="J2:J33" si="3">E2-D2</f>
        <v>341</v>
      </c>
      <c r="L2" s="125" t="s">
        <v>146</v>
      </c>
      <c r="M2" s="124">
        <v>3.6675707403959035E-2</v>
      </c>
      <c r="T2" s="5"/>
      <c r="U2" s="36"/>
      <c r="V2" s="12"/>
    </row>
    <row r="3" spans="1:22">
      <c r="A3" s="58">
        <v>2</v>
      </c>
      <c r="B3" s="59" t="s">
        <v>94</v>
      </c>
      <c r="C3" s="78">
        <v>10894</v>
      </c>
      <c r="D3" s="78">
        <v>11307</v>
      </c>
      <c r="E3" s="81">
        <v>11389</v>
      </c>
      <c r="F3" s="55">
        <f t="shared" si="0"/>
        <v>5.6419033559640249E-3</v>
      </c>
      <c r="G3" s="69">
        <f t="shared" si="1"/>
        <v>4.5437855700385534E-2</v>
      </c>
      <c r="H3" s="38">
        <f t="shared" si="2"/>
        <v>495</v>
      </c>
      <c r="I3" s="56">
        <f t="shared" ref="I3:I66" si="4">H3/$H$83</f>
        <v>1.4225364255539271E-2</v>
      </c>
      <c r="J3" s="44">
        <f t="shared" si="3"/>
        <v>82</v>
      </c>
      <c r="L3" s="125" t="s">
        <v>126</v>
      </c>
      <c r="M3" s="124">
        <v>3.7122050781697905E-2</v>
      </c>
      <c r="T3" s="5"/>
      <c r="U3" s="36"/>
      <c r="V3" s="12"/>
    </row>
    <row r="4" spans="1:22">
      <c r="A4" s="58">
        <v>3</v>
      </c>
      <c r="B4" s="59" t="s">
        <v>95</v>
      </c>
      <c r="C4" s="78">
        <v>16632</v>
      </c>
      <c r="D4" s="78">
        <v>16958</v>
      </c>
      <c r="E4" s="81">
        <v>17045</v>
      </c>
      <c r="F4" s="55">
        <f t="shared" si="0"/>
        <v>8.4437828345251386E-3</v>
      </c>
      <c r="G4" s="69">
        <f t="shared" si="1"/>
        <v>2.4831649831649833E-2</v>
      </c>
      <c r="H4" s="38">
        <f t="shared" si="2"/>
        <v>413</v>
      </c>
      <c r="I4" s="56">
        <f t="shared" si="4"/>
        <v>1.1868839267752966E-2</v>
      </c>
      <c r="J4" s="44">
        <f t="shared" si="3"/>
        <v>87</v>
      </c>
      <c r="L4" s="125" t="s">
        <v>133</v>
      </c>
      <c r="M4" s="124">
        <v>3.8291520753200525E-2</v>
      </c>
      <c r="T4" s="5"/>
      <c r="U4" s="36"/>
      <c r="V4" s="12"/>
    </row>
    <row r="5" spans="1:22">
      <c r="A5" s="58">
        <v>4</v>
      </c>
      <c r="B5" s="59" t="s">
        <v>96</v>
      </c>
      <c r="C5" s="78">
        <v>5465</v>
      </c>
      <c r="D5" s="78">
        <v>5585</v>
      </c>
      <c r="E5" s="81">
        <v>5620</v>
      </c>
      <c r="F5" s="55">
        <f t="shared" si="0"/>
        <v>2.7840457336480661E-3</v>
      </c>
      <c r="G5" s="69">
        <f t="shared" si="1"/>
        <v>2.8362305580969808E-2</v>
      </c>
      <c r="H5" s="38">
        <f t="shared" si="2"/>
        <v>155</v>
      </c>
      <c r="I5" s="56">
        <f t="shared" si="4"/>
        <v>4.4544069891082564E-3</v>
      </c>
      <c r="J5" s="44">
        <f t="shared" si="3"/>
        <v>35</v>
      </c>
      <c r="L5" s="125" t="s">
        <v>168</v>
      </c>
      <c r="M5" s="124">
        <v>3.8587117839121401E-2</v>
      </c>
      <c r="T5" s="5"/>
      <c r="U5" s="36"/>
      <c r="V5" s="12"/>
    </row>
    <row r="6" spans="1:22">
      <c r="A6" s="58">
        <v>5</v>
      </c>
      <c r="B6" s="59" t="s">
        <v>97</v>
      </c>
      <c r="C6" s="78">
        <v>7599</v>
      </c>
      <c r="D6" s="78">
        <v>7514</v>
      </c>
      <c r="E6" s="81">
        <v>7558</v>
      </c>
      <c r="F6" s="55">
        <f t="shared" si="0"/>
        <v>3.7440956681338224E-3</v>
      </c>
      <c r="G6" s="69">
        <f t="shared" si="1"/>
        <v>-5.3954467693117514E-3</v>
      </c>
      <c r="H6" s="38">
        <f t="shared" si="2"/>
        <v>-41</v>
      </c>
      <c r="I6" s="56">
        <f t="shared" si="4"/>
        <v>-1.1782624938931517E-3</v>
      </c>
      <c r="J6" s="44">
        <f t="shared" si="3"/>
        <v>44</v>
      </c>
      <c r="L6" s="125" t="s">
        <v>122</v>
      </c>
      <c r="M6" s="124">
        <v>3.9515615041427664E-2</v>
      </c>
      <c r="T6" s="5"/>
      <c r="U6" s="36"/>
      <c r="V6" s="12"/>
    </row>
    <row r="7" spans="1:22">
      <c r="A7" s="58">
        <v>6</v>
      </c>
      <c r="B7" s="59" t="s">
        <v>98</v>
      </c>
      <c r="C7" s="78">
        <v>127949</v>
      </c>
      <c r="D7" s="78">
        <v>129725</v>
      </c>
      <c r="E7" s="81">
        <v>130189</v>
      </c>
      <c r="F7" s="55">
        <f t="shared" si="0"/>
        <v>6.4493261569022783E-2</v>
      </c>
      <c r="G7" s="69">
        <f t="shared" si="1"/>
        <v>1.7506975435525093E-2</v>
      </c>
      <c r="H7" s="38">
        <f t="shared" si="2"/>
        <v>2240</v>
      </c>
      <c r="I7" s="56">
        <f t="shared" si="4"/>
        <v>6.4373365520016088E-2</v>
      </c>
      <c r="J7" s="44">
        <f t="shared" si="3"/>
        <v>464</v>
      </c>
      <c r="L7" s="125" t="s">
        <v>134</v>
      </c>
      <c r="M7" s="124">
        <v>3.9886444286728176E-2</v>
      </c>
      <c r="T7" s="5"/>
      <c r="U7" s="36"/>
      <c r="V7" s="12"/>
    </row>
    <row r="8" spans="1:22">
      <c r="A8" s="58">
        <v>7</v>
      </c>
      <c r="B8" s="59" t="s">
        <v>99</v>
      </c>
      <c r="C8" s="78">
        <v>91291</v>
      </c>
      <c r="D8" s="78">
        <v>89910</v>
      </c>
      <c r="E8" s="81">
        <v>90550</v>
      </c>
      <c r="F8" s="55">
        <f t="shared" si="0"/>
        <v>4.4856822274347397E-2</v>
      </c>
      <c r="G8" s="69">
        <f t="shared" si="1"/>
        <v>-8.1169008993219483E-3</v>
      </c>
      <c r="H8" s="38">
        <f t="shared" si="2"/>
        <v>-741</v>
      </c>
      <c r="I8" s="56">
        <f t="shared" si="4"/>
        <v>-2.129493921889818E-2</v>
      </c>
      <c r="J8" s="44">
        <f t="shared" si="3"/>
        <v>640</v>
      </c>
      <c r="L8" s="125" t="s">
        <v>157</v>
      </c>
      <c r="M8" s="124">
        <v>4.3133655931920575E-2</v>
      </c>
      <c r="T8" s="5"/>
      <c r="U8" s="36"/>
      <c r="V8" s="12"/>
    </row>
    <row r="9" spans="1:22">
      <c r="A9" s="58">
        <v>8</v>
      </c>
      <c r="B9" s="59" t="s">
        <v>100</v>
      </c>
      <c r="C9" s="78">
        <v>4470</v>
      </c>
      <c r="D9" s="78">
        <v>4457</v>
      </c>
      <c r="E9" s="81">
        <v>4459</v>
      </c>
      <c r="F9" s="55">
        <f t="shared" si="0"/>
        <v>2.2089074602022643E-3</v>
      </c>
      <c r="G9" s="69">
        <f t="shared" si="1"/>
        <v>-2.4608501118568234E-3</v>
      </c>
      <c r="H9" s="38">
        <f t="shared" si="2"/>
        <v>-11</v>
      </c>
      <c r="I9" s="56">
        <f t="shared" si="4"/>
        <v>-3.1611920567865045E-4</v>
      </c>
      <c r="J9" s="44">
        <f t="shared" si="3"/>
        <v>2</v>
      </c>
      <c r="L9" s="125" t="s">
        <v>171</v>
      </c>
      <c r="M9" s="124">
        <v>4.459742592038312E-2</v>
      </c>
      <c r="T9" s="5"/>
      <c r="U9" s="36"/>
      <c r="V9" s="12"/>
    </row>
    <row r="10" spans="1:22">
      <c r="A10" s="58">
        <v>9</v>
      </c>
      <c r="B10" s="59" t="s">
        <v>101</v>
      </c>
      <c r="C10" s="78">
        <v>35108</v>
      </c>
      <c r="D10" s="78">
        <v>35431</v>
      </c>
      <c r="E10" s="81">
        <v>35503</v>
      </c>
      <c r="F10" s="55">
        <f t="shared" si="0"/>
        <v>1.7587540156887418E-2</v>
      </c>
      <c r="G10" s="69">
        <f t="shared" si="1"/>
        <v>1.1250996923778057E-2</v>
      </c>
      <c r="H10" s="38">
        <f t="shared" si="2"/>
        <v>395</v>
      </c>
      <c r="I10" s="56">
        <f t="shared" si="4"/>
        <v>1.1351553294824266E-2</v>
      </c>
      <c r="J10" s="44">
        <f t="shared" si="3"/>
        <v>72</v>
      </c>
      <c r="L10" s="125" t="s">
        <v>94</v>
      </c>
      <c r="M10" s="124">
        <v>4.5437855700385534E-2</v>
      </c>
      <c r="T10" s="5"/>
      <c r="U10" s="36"/>
      <c r="V10" s="12"/>
    </row>
    <row r="11" spans="1:22">
      <c r="A11" s="58">
        <v>10</v>
      </c>
      <c r="B11" s="59" t="s">
        <v>102</v>
      </c>
      <c r="C11" s="78">
        <v>36248</v>
      </c>
      <c r="D11" s="78">
        <v>35549</v>
      </c>
      <c r="E11" s="81">
        <v>35758</v>
      </c>
      <c r="F11" s="55">
        <f t="shared" si="0"/>
        <v>1.7713862516688175E-2</v>
      </c>
      <c r="G11" s="69">
        <f t="shared" si="1"/>
        <v>-1.3517987199293754E-2</v>
      </c>
      <c r="H11" s="38">
        <f t="shared" si="2"/>
        <v>-490</v>
      </c>
      <c r="I11" s="56">
        <f t="shared" si="4"/>
        <v>-1.408167370750352E-2</v>
      </c>
      <c r="J11" s="44">
        <f t="shared" si="3"/>
        <v>209</v>
      </c>
      <c r="L11" s="125" t="s">
        <v>139</v>
      </c>
      <c r="M11" s="124">
        <v>4.8508650886317797E-2</v>
      </c>
      <c r="T11" s="5"/>
      <c r="U11" s="36"/>
      <c r="V11" s="12"/>
    </row>
    <row r="12" spans="1:22">
      <c r="A12" s="58">
        <v>11</v>
      </c>
      <c r="B12" s="59" t="s">
        <v>103</v>
      </c>
      <c r="C12" s="78">
        <v>4127</v>
      </c>
      <c r="D12" s="78">
        <v>4064</v>
      </c>
      <c r="E12" s="81">
        <v>4087</v>
      </c>
      <c r="F12" s="55">
        <f t="shared" si="0"/>
        <v>2.0246254294341006E-3</v>
      </c>
      <c r="G12" s="69">
        <f t="shared" si="1"/>
        <v>-9.6922704143445598E-3</v>
      </c>
      <c r="H12" s="38">
        <f t="shared" si="2"/>
        <v>-40</v>
      </c>
      <c r="I12" s="56">
        <f t="shared" si="4"/>
        <v>-1.1495243842860017E-3</v>
      </c>
      <c r="J12" s="44">
        <f t="shared" si="3"/>
        <v>23</v>
      </c>
      <c r="L12" s="125" t="s">
        <v>154</v>
      </c>
      <c r="M12" s="124">
        <v>4.9599999999999998E-2</v>
      </c>
      <c r="T12" s="5"/>
      <c r="U12" s="36"/>
      <c r="V12" s="12"/>
    </row>
    <row r="13" spans="1:22">
      <c r="A13" s="58">
        <v>12</v>
      </c>
      <c r="B13" s="59" t="s">
        <v>104</v>
      </c>
      <c r="C13" s="78">
        <v>2789</v>
      </c>
      <c r="D13" s="78">
        <v>3040</v>
      </c>
      <c r="E13" s="81">
        <v>3089</v>
      </c>
      <c r="F13" s="55">
        <f t="shared" si="0"/>
        <v>1.5302343899001559E-3</v>
      </c>
      <c r="G13" s="69">
        <f t="shared" si="1"/>
        <v>0.10756543564001435</v>
      </c>
      <c r="H13" s="38">
        <f t="shared" si="2"/>
        <v>300</v>
      </c>
      <c r="I13" s="56">
        <f t="shared" si="4"/>
        <v>8.6214328821450133E-3</v>
      </c>
      <c r="J13" s="44">
        <f t="shared" si="3"/>
        <v>49</v>
      </c>
      <c r="L13" s="125" t="s">
        <v>173</v>
      </c>
      <c r="M13" s="124">
        <v>5.1263794944820223E-2</v>
      </c>
      <c r="T13" s="5"/>
      <c r="U13" s="36"/>
      <c r="V13" s="12"/>
    </row>
    <row r="14" spans="1:22">
      <c r="A14" s="58">
        <v>13</v>
      </c>
      <c r="B14" s="59" t="s">
        <v>105</v>
      </c>
      <c r="C14" s="78">
        <v>4884</v>
      </c>
      <c r="D14" s="78">
        <v>4748</v>
      </c>
      <c r="E14" s="81">
        <v>4761</v>
      </c>
      <c r="F14" s="55">
        <f t="shared" si="0"/>
        <v>2.3585127647506123E-3</v>
      </c>
      <c r="G14" s="69">
        <f t="shared" si="1"/>
        <v>-2.5184275184275184E-2</v>
      </c>
      <c r="H14" s="38">
        <f t="shared" si="2"/>
        <v>-123</v>
      </c>
      <c r="I14" s="56">
        <f t="shared" si="4"/>
        <v>-3.5347874816794552E-3</v>
      </c>
      <c r="J14" s="44">
        <f t="shared" si="3"/>
        <v>13</v>
      </c>
      <c r="L14" s="125" t="s">
        <v>148</v>
      </c>
      <c r="M14" s="124">
        <v>5.3763440860215055E-2</v>
      </c>
      <c r="T14" s="5"/>
      <c r="U14" s="36"/>
      <c r="V14" s="12"/>
    </row>
    <row r="15" spans="1:22">
      <c r="A15" s="58">
        <v>14</v>
      </c>
      <c r="B15" s="59" t="s">
        <v>106</v>
      </c>
      <c r="C15" s="78">
        <v>6818</v>
      </c>
      <c r="D15" s="78">
        <v>6751</v>
      </c>
      <c r="E15" s="81">
        <v>6758</v>
      </c>
      <c r="F15" s="55">
        <f t="shared" si="0"/>
        <v>3.3477902256216423E-3</v>
      </c>
      <c r="G15" s="69">
        <f t="shared" si="1"/>
        <v>-8.8002346729246107E-3</v>
      </c>
      <c r="H15" s="38">
        <f t="shared" si="2"/>
        <v>-60</v>
      </c>
      <c r="I15" s="56">
        <f t="shared" si="4"/>
        <v>-1.7242865764290024E-3</v>
      </c>
      <c r="J15" s="44">
        <f t="shared" si="3"/>
        <v>7</v>
      </c>
      <c r="L15" s="125" t="s">
        <v>113</v>
      </c>
      <c r="M15" s="124">
        <v>8.7603724583518089E-2</v>
      </c>
      <c r="T15" s="5"/>
      <c r="U15" s="36"/>
      <c r="V15" s="12"/>
    </row>
    <row r="16" spans="1:22">
      <c r="A16" s="58">
        <v>15</v>
      </c>
      <c r="B16" s="59" t="s">
        <v>107</v>
      </c>
      <c r="C16" s="78">
        <v>8557</v>
      </c>
      <c r="D16" s="78">
        <v>8296</v>
      </c>
      <c r="E16" s="81">
        <v>8344</v>
      </c>
      <c r="F16" s="55">
        <f t="shared" si="0"/>
        <v>4.1334657654020397E-3</v>
      </c>
      <c r="G16" s="55">
        <f t="shared" si="1"/>
        <v>-2.4891901367301624E-2</v>
      </c>
      <c r="H16" s="38">
        <f t="shared" si="2"/>
        <v>-213</v>
      </c>
      <c r="I16" s="56">
        <f t="shared" si="4"/>
        <v>-6.121217346322959E-3</v>
      </c>
      <c r="J16" s="44">
        <f t="shared" si="3"/>
        <v>48</v>
      </c>
      <c r="L16" s="125" t="s">
        <v>104</v>
      </c>
      <c r="M16" s="124">
        <v>0.10756543564001435</v>
      </c>
      <c r="T16" s="5"/>
      <c r="U16" s="36"/>
      <c r="V16" s="12"/>
    </row>
    <row r="17" spans="1:12">
      <c r="A17" s="58">
        <v>16</v>
      </c>
      <c r="B17" s="59" t="s">
        <v>108</v>
      </c>
      <c r="C17" s="78">
        <v>78596</v>
      </c>
      <c r="D17" s="78">
        <v>79575</v>
      </c>
      <c r="E17" s="81">
        <v>80037</v>
      </c>
      <c r="F17" s="55">
        <f t="shared" si="0"/>
        <v>3.9648873377934206E-2</v>
      </c>
      <c r="G17" s="55">
        <f t="shared" si="1"/>
        <v>1.833426637487913E-2</v>
      </c>
      <c r="H17" s="38">
        <f t="shared" si="2"/>
        <v>1441</v>
      </c>
      <c r="I17" s="56">
        <f t="shared" si="4"/>
        <v>4.1411615943903211E-2</v>
      </c>
      <c r="J17" s="44">
        <f t="shared" si="3"/>
        <v>462</v>
      </c>
    </row>
    <row r="18" spans="1:12">
      <c r="A18" s="58">
        <v>17</v>
      </c>
      <c r="B18" s="59" t="s">
        <v>109</v>
      </c>
      <c r="C18" s="78">
        <v>16018</v>
      </c>
      <c r="D18" s="78">
        <v>15661</v>
      </c>
      <c r="E18" s="81">
        <v>15676</v>
      </c>
      <c r="F18" s="55">
        <f t="shared" si="0"/>
        <v>7.7656051460261713E-3</v>
      </c>
      <c r="G18" s="55">
        <f t="shared" si="1"/>
        <v>-2.1350980147334248E-2</v>
      </c>
      <c r="H18" s="38">
        <f t="shared" si="2"/>
        <v>-342</v>
      </c>
      <c r="I18" s="56">
        <f t="shared" si="4"/>
        <v>-9.8284334856453149E-3</v>
      </c>
      <c r="J18" s="44">
        <f t="shared" si="3"/>
        <v>15</v>
      </c>
      <c r="K18" s="11"/>
    </row>
    <row r="19" spans="1:12">
      <c r="A19" s="58">
        <v>18</v>
      </c>
      <c r="B19" s="59" t="s">
        <v>110</v>
      </c>
      <c r="C19" s="78">
        <v>2914</v>
      </c>
      <c r="D19" s="78">
        <v>2904</v>
      </c>
      <c r="E19" s="81">
        <v>2907</v>
      </c>
      <c r="F19" s="55">
        <f t="shared" si="0"/>
        <v>1.4400749017286349E-3</v>
      </c>
      <c r="G19" s="55">
        <f t="shared" si="1"/>
        <v>-2.4021962937542897E-3</v>
      </c>
      <c r="H19" s="38">
        <f t="shared" si="2"/>
        <v>-7</v>
      </c>
      <c r="I19" s="56">
        <f t="shared" si="4"/>
        <v>-2.011667672500503E-4</v>
      </c>
      <c r="J19" s="44">
        <f t="shared" si="3"/>
        <v>3</v>
      </c>
      <c r="K19" s="5"/>
    </row>
    <row r="20" spans="1:12">
      <c r="A20" s="58">
        <v>19</v>
      </c>
      <c r="B20" s="59" t="s">
        <v>111</v>
      </c>
      <c r="C20" s="78">
        <v>12058</v>
      </c>
      <c r="D20" s="78">
        <v>11917</v>
      </c>
      <c r="E20" s="81">
        <v>11928</v>
      </c>
      <c r="F20" s="55">
        <f t="shared" si="0"/>
        <v>5.9089141478566067E-3</v>
      </c>
      <c r="G20" s="55">
        <f t="shared" si="1"/>
        <v>-1.0781224083595952E-2</v>
      </c>
      <c r="H20" s="38">
        <f t="shared" si="2"/>
        <v>-130</v>
      </c>
      <c r="I20" s="56">
        <f t="shared" si="4"/>
        <v>-3.7359542489295056E-3</v>
      </c>
      <c r="J20" s="44">
        <f t="shared" si="3"/>
        <v>11</v>
      </c>
      <c r="K20" s="5"/>
    </row>
    <row r="21" spans="1:12">
      <c r="A21" s="58">
        <v>20</v>
      </c>
      <c r="B21" s="59" t="s">
        <v>112</v>
      </c>
      <c r="C21" s="78">
        <v>34378</v>
      </c>
      <c r="D21" s="78">
        <v>33757</v>
      </c>
      <c r="E21" s="81">
        <v>33910</v>
      </c>
      <c r="F21" s="55">
        <f t="shared" si="0"/>
        <v>1.6798396944485039E-2</v>
      </c>
      <c r="G21" s="55">
        <f t="shared" si="1"/>
        <v>-1.3613357379719589E-2</v>
      </c>
      <c r="H21" s="38">
        <f t="shared" si="2"/>
        <v>-468</v>
      </c>
      <c r="I21" s="56">
        <f t="shared" si="4"/>
        <v>-1.344943529614622E-2</v>
      </c>
      <c r="J21" s="44">
        <f t="shared" si="3"/>
        <v>153</v>
      </c>
      <c r="K21" s="5"/>
      <c r="L21" s="5"/>
    </row>
    <row r="22" spans="1:12">
      <c r="A22" s="58">
        <v>21</v>
      </c>
      <c r="B22" s="59" t="s">
        <v>113</v>
      </c>
      <c r="C22" s="78">
        <v>15787</v>
      </c>
      <c r="D22" s="78">
        <v>17081</v>
      </c>
      <c r="E22" s="81">
        <v>17170</v>
      </c>
      <c r="F22" s="55">
        <f t="shared" si="0"/>
        <v>8.5057055599176683E-3</v>
      </c>
      <c r="G22" s="55">
        <f t="shared" si="1"/>
        <v>8.7603724583518089E-2</v>
      </c>
      <c r="H22" s="38">
        <f t="shared" si="2"/>
        <v>1383</v>
      </c>
      <c r="I22" s="56">
        <f t="shared" si="4"/>
        <v>3.9744805586688504E-2</v>
      </c>
      <c r="J22" s="44">
        <f t="shared" si="3"/>
        <v>89</v>
      </c>
      <c r="K22" s="5"/>
      <c r="L22" s="5"/>
    </row>
    <row r="23" spans="1:12">
      <c r="A23" s="58">
        <v>22</v>
      </c>
      <c r="B23" s="59" t="s">
        <v>114</v>
      </c>
      <c r="C23" s="78">
        <v>11130</v>
      </c>
      <c r="D23" s="78">
        <v>10945</v>
      </c>
      <c r="E23" s="81">
        <v>10973</v>
      </c>
      <c r="F23" s="55">
        <f t="shared" si="0"/>
        <v>5.4358245258576913E-3</v>
      </c>
      <c r="G23" s="55">
        <f t="shared" si="1"/>
        <v>-1.4106019766397125E-2</v>
      </c>
      <c r="H23" s="38">
        <f t="shared" si="2"/>
        <v>-157</v>
      </c>
      <c r="I23" s="56">
        <f t="shared" si="4"/>
        <v>-4.5118832083225566E-3</v>
      </c>
      <c r="J23" s="44">
        <f t="shared" si="3"/>
        <v>28</v>
      </c>
      <c r="K23" s="5"/>
      <c r="L23" s="5"/>
    </row>
    <row r="24" spans="1:12">
      <c r="A24" s="58">
        <v>23</v>
      </c>
      <c r="B24" s="59" t="s">
        <v>115</v>
      </c>
      <c r="C24" s="78">
        <v>9792</v>
      </c>
      <c r="D24" s="78">
        <v>9911</v>
      </c>
      <c r="E24" s="81">
        <v>9897</v>
      </c>
      <c r="F24" s="55">
        <f t="shared" si="0"/>
        <v>4.9027937056788096E-3</v>
      </c>
      <c r="G24" s="55">
        <f t="shared" si="1"/>
        <v>1.0723039215686275E-2</v>
      </c>
      <c r="H24" s="38">
        <f t="shared" si="2"/>
        <v>105</v>
      </c>
      <c r="I24" s="56">
        <f t="shared" si="4"/>
        <v>3.0175015087507543E-3</v>
      </c>
      <c r="J24" s="44">
        <f t="shared" si="3"/>
        <v>-14</v>
      </c>
      <c r="K24" s="5"/>
      <c r="L24" s="5"/>
    </row>
    <row r="25" spans="1:12">
      <c r="A25" s="58">
        <v>24</v>
      </c>
      <c r="B25" s="59" t="s">
        <v>116</v>
      </c>
      <c r="C25" s="78">
        <v>4512</v>
      </c>
      <c r="D25" s="78">
        <v>4506</v>
      </c>
      <c r="E25" s="81">
        <v>4518</v>
      </c>
      <c r="F25" s="55">
        <f t="shared" si="0"/>
        <v>2.2381349865875375E-3</v>
      </c>
      <c r="G25" s="55">
        <f t="shared" si="1"/>
        <v>1.3297872340425532E-3</v>
      </c>
      <c r="H25" s="38">
        <f t="shared" si="2"/>
        <v>6</v>
      </c>
      <c r="I25" s="56">
        <f t="shared" si="4"/>
        <v>1.7242865764290026E-4</v>
      </c>
      <c r="J25" s="44">
        <f t="shared" si="3"/>
        <v>12</v>
      </c>
      <c r="K25" s="5"/>
      <c r="L25" s="5"/>
    </row>
    <row r="26" spans="1:12">
      <c r="A26" s="58">
        <v>25</v>
      </c>
      <c r="B26" s="59" t="s">
        <v>117</v>
      </c>
      <c r="C26" s="78">
        <v>12828</v>
      </c>
      <c r="D26" s="78">
        <v>12769</v>
      </c>
      <c r="E26" s="81">
        <v>12682</v>
      </c>
      <c r="F26" s="55">
        <f t="shared" si="0"/>
        <v>6.2824320274243364E-3</v>
      </c>
      <c r="G26" s="55">
        <f t="shared" si="1"/>
        <v>-1.1381353289678828E-2</v>
      </c>
      <c r="H26" s="38">
        <f t="shared" si="2"/>
        <v>-146</v>
      </c>
      <c r="I26" s="56">
        <f t="shared" si="4"/>
        <v>-4.1957640026439062E-3</v>
      </c>
      <c r="J26" s="44">
        <f t="shared" si="3"/>
        <v>-87</v>
      </c>
      <c r="K26" s="5"/>
      <c r="L26" s="5"/>
    </row>
    <row r="27" spans="1:12">
      <c r="A27" s="58">
        <v>26</v>
      </c>
      <c r="B27" s="59" t="s">
        <v>118</v>
      </c>
      <c r="C27" s="78">
        <v>17386</v>
      </c>
      <c r="D27" s="78">
        <v>17661</v>
      </c>
      <c r="E27" s="81">
        <v>17726</v>
      </c>
      <c r="F27" s="55">
        <f t="shared" si="0"/>
        <v>8.7811378424636332E-3</v>
      </c>
      <c r="G27" s="55">
        <f t="shared" si="1"/>
        <v>1.9555964569193604E-2</v>
      </c>
      <c r="H27" s="38">
        <f t="shared" si="2"/>
        <v>340</v>
      </c>
      <c r="I27" s="56">
        <f t="shared" si="4"/>
        <v>9.7709572664310147E-3</v>
      </c>
      <c r="J27" s="44">
        <f t="shared" si="3"/>
        <v>65</v>
      </c>
      <c r="K27" s="5"/>
      <c r="L27" s="5"/>
    </row>
    <row r="28" spans="1:12">
      <c r="A28" s="58">
        <v>27</v>
      </c>
      <c r="B28" s="59" t="s">
        <v>119</v>
      </c>
      <c r="C28" s="78">
        <v>41320</v>
      </c>
      <c r="D28" s="78">
        <v>42676</v>
      </c>
      <c r="E28" s="81">
        <v>42778</v>
      </c>
      <c r="F28" s="55">
        <f t="shared" si="0"/>
        <v>2.1191442774732557E-2</v>
      </c>
      <c r="G28" s="55">
        <f t="shared" si="1"/>
        <v>3.5285575992255569E-2</v>
      </c>
      <c r="H28" s="38">
        <f t="shared" si="2"/>
        <v>1458</v>
      </c>
      <c r="I28" s="56">
        <f t="shared" si="4"/>
        <v>4.1900163807224763E-2</v>
      </c>
      <c r="J28" s="44">
        <f t="shared" si="3"/>
        <v>102</v>
      </c>
      <c r="K28" s="5"/>
      <c r="L28" s="5"/>
    </row>
    <row r="29" spans="1:12">
      <c r="A29" s="58">
        <v>28</v>
      </c>
      <c r="B29" s="59" t="s">
        <v>120</v>
      </c>
      <c r="C29" s="78">
        <v>9198</v>
      </c>
      <c r="D29" s="78">
        <v>9270</v>
      </c>
      <c r="E29" s="81">
        <v>9320</v>
      </c>
      <c r="F29" s="55">
        <f t="shared" si="0"/>
        <v>4.616958405266899E-3</v>
      </c>
      <c r="G29" s="55">
        <f t="shared" si="1"/>
        <v>1.3263752989780386E-2</v>
      </c>
      <c r="H29" s="38">
        <f t="shared" si="2"/>
        <v>122</v>
      </c>
      <c r="I29" s="56">
        <f t="shared" si="4"/>
        <v>3.5060493720723051E-3</v>
      </c>
      <c r="J29" s="44">
        <f t="shared" si="3"/>
        <v>50</v>
      </c>
      <c r="K29" s="5"/>
      <c r="L29" s="5"/>
    </row>
    <row r="30" spans="1:12">
      <c r="A30" s="58">
        <v>29</v>
      </c>
      <c r="B30" s="59" t="s">
        <v>121</v>
      </c>
      <c r="C30" s="78">
        <v>2575</v>
      </c>
      <c r="D30" s="78">
        <v>2575</v>
      </c>
      <c r="E30" s="81">
        <v>2587</v>
      </c>
      <c r="F30" s="55">
        <f t="shared" si="0"/>
        <v>1.2815527247237628E-3</v>
      </c>
      <c r="G30" s="55">
        <f t="shared" si="1"/>
        <v>4.6601941747572819E-3</v>
      </c>
      <c r="H30" s="38">
        <f t="shared" si="2"/>
        <v>12</v>
      </c>
      <c r="I30" s="56">
        <f t="shared" si="4"/>
        <v>3.4485731528580051E-4</v>
      </c>
      <c r="J30" s="44">
        <f t="shared" si="3"/>
        <v>12</v>
      </c>
      <c r="K30" s="5"/>
      <c r="L30" s="5"/>
    </row>
    <row r="31" spans="1:12">
      <c r="A31" s="58">
        <v>30</v>
      </c>
      <c r="B31" s="59" t="s">
        <v>122</v>
      </c>
      <c r="C31" s="78">
        <v>3138</v>
      </c>
      <c r="D31" s="78">
        <v>3251</v>
      </c>
      <c r="E31" s="81">
        <v>3262</v>
      </c>
      <c r="F31" s="55">
        <f t="shared" si="0"/>
        <v>1.6159354418434147E-3</v>
      </c>
      <c r="G31" s="55">
        <f t="shared" si="1"/>
        <v>3.9515615041427664E-2</v>
      </c>
      <c r="H31" s="38">
        <f t="shared" si="2"/>
        <v>124</v>
      </c>
      <c r="I31" s="56">
        <f t="shared" si="4"/>
        <v>3.5635255912866053E-3</v>
      </c>
      <c r="J31" s="44">
        <f t="shared" si="3"/>
        <v>11</v>
      </c>
      <c r="K31" s="5"/>
      <c r="L31" s="5"/>
    </row>
    <row r="32" spans="1:12">
      <c r="A32" s="58">
        <v>31</v>
      </c>
      <c r="B32" s="59" t="s">
        <v>123</v>
      </c>
      <c r="C32" s="78">
        <v>37519</v>
      </c>
      <c r="D32" s="78">
        <v>37849</v>
      </c>
      <c r="E32" s="81">
        <v>37783</v>
      </c>
      <c r="F32" s="55">
        <f t="shared" si="0"/>
        <v>1.8717010668047131E-2</v>
      </c>
      <c r="G32" s="55">
        <f t="shared" si="1"/>
        <v>7.0364348729976814E-3</v>
      </c>
      <c r="H32" s="38">
        <f t="shared" si="2"/>
        <v>264</v>
      </c>
      <c r="I32" s="56">
        <f t="shared" si="4"/>
        <v>7.5868609362876108E-3</v>
      </c>
      <c r="J32" s="44">
        <f t="shared" si="3"/>
        <v>-66</v>
      </c>
      <c r="K32" s="5"/>
      <c r="L32" s="5"/>
    </row>
    <row r="33" spans="1:12">
      <c r="A33" s="58">
        <v>32</v>
      </c>
      <c r="B33" s="59" t="s">
        <v>124</v>
      </c>
      <c r="C33" s="78">
        <v>10761</v>
      </c>
      <c r="D33" s="78">
        <v>10679</v>
      </c>
      <c r="E33" s="81">
        <v>10717</v>
      </c>
      <c r="F33" s="55">
        <f t="shared" si="0"/>
        <v>5.3090067842537936E-3</v>
      </c>
      <c r="G33" s="55">
        <f t="shared" si="1"/>
        <v>-4.0888393272000747E-3</v>
      </c>
      <c r="H33" s="38">
        <f t="shared" si="2"/>
        <v>-44</v>
      </c>
      <c r="I33" s="56">
        <f t="shared" si="4"/>
        <v>-1.2644768227146018E-3</v>
      </c>
      <c r="J33" s="44">
        <f t="shared" si="3"/>
        <v>38</v>
      </c>
      <c r="K33" s="5"/>
      <c r="L33" s="12"/>
    </row>
    <row r="34" spans="1:12">
      <c r="A34" s="58">
        <v>33</v>
      </c>
      <c r="B34" s="59" t="s">
        <v>125</v>
      </c>
      <c r="C34" s="78">
        <v>42636</v>
      </c>
      <c r="D34" s="78">
        <v>43274</v>
      </c>
      <c r="E34" s="81">
        <v>43429</v>
      </c>
      <c r="F34" s="55">
        <f t="shared" ref="F34:F65" si="5">E34/$E$83</f>
        <v>2.1513936328576844E-2</v>
      </c>
      <c r="G34" s="55">
        <f t="shared" ref="G34:G65" si="6">(E34-C34)/C34</f>
        <v>1.8599305751008537E-2</v>
      </c>
      <c r="H34" s="38">
        <f t="shared" ref="H34:H65" si="7">E34-C34</f>
        <v>793</v>
      </c>
      <c r="I34" s="56">
        <f t="shared" si="4"/>
        <v>2.2789320918469982E-2</v>
      </c>
      <c r="J34" s="44">
        <f t="shared" ref="J34:J66" si="8">E34-D34</f>
        <v>155</v>
      </c>
      <c r="K34" s="5"/>
      <c r="L34" s="12"/>
    </row>
    <row r="35" spans="1:12">
      <c r="A35" s="58">
        <v>34</v>
      </c>
      <c r="B35" s="59" t="s">
        <v>126</v>
      </c>
      <c r="C35" s="78">
        <v>479661</v>
      </c>
      <c r="D35" s="78">
        <v>494669</v>
      </c>
      <c r="E35" s="81">
        <v>497467</v>
      </c>
      <c r="F35" s="55">
        <f t="shared" si="5"/>
        <v>0.24643609946275843</v>
      </c>
      <c r="G35" s="55">
        <f t="shared" si="6"/>
        <v>3.7122050781697905E-2</v>
      </c>
      <c r="H35" s="38">
        <f t="shared" si="7"/>
        <v>17806</v>
      </c>
      <c r="I35" s="56">
        <f t="shared" si="4"/>
        <v>0.51171077966491363</v>
      </c>
      <c r="J35" s="44">
        <f t="shared" si="8"/>
        <v>2798</v>
      </c>
    </row>
    <row r="36" spans="1:12">
      <c r="A36" s="58">
        <v>35</v>
      </c>
      <c r="B36" s="59" t="s">
        <v>127</v>
      </c>
      <c r="C36" s="78">
        <v>118564</v>
      </c>
      <c r="D36" s="78">
        <v>117679</v>
      </c>
      <c r="E36" s="81">
        <v>117830</v>
      </c>
      <c r="F36" s="55">
        <f t="shared" si="5"/>
        <v>5.8370837864012738E-2</v>
      </c>
      <c r="G36" s="55">
        <f t="shared" si="6"/>
        <v>-6.1907492999561421E-3</v>
      </c>
      <c r="H36" s="38">
        <f t="shared" si="7"/>
        <v>-734</v>
      </c>
      <c r="I36" s="56">
        <f t="shared" si="4"/>
        <v>-2.1093772451648132E-2</v>
      </c>
      <c r="J36" s="44">
        <f t="shared" si="8"/>
        <v>151</v>
      </c>
    </row>
    <row r="37" spans="1:12">
      <c r="A37" s="58">
        <v>36</v>
      </c>
      <c r="B37" s="59" t="s">
        <v>128</v>
      </c>
      <c r="C37" s="78">
        <v>4374</v>
      </c>
      <c r="D37" s="78">
        <v>4402</v>
      </c>
      <c r="E37" s="81">
        <v>4405</v>
      </c>
      <c r="F37" s="55">
        <f t="shared" si="5"/>
        <v>2.1821568428326923E-3</v>
      </c>
      <c r="G37" s="55">
        <f t="shared" si="6"/>
        <v>7.0873342478280747E-3</v>
      </c>
      <c r="H37" s="38">
        <f t="shared" si="7"/>
        <v>31</v>
      </c>
      <c r="I37" s="56">
        <f t="shared" si="4"/>
        <v>8.9088139782165132E-4</v>
      </c>
      <c r="J37" s="44">
        <f t="shared" si="8"/>
        <v>3</v>
      </c>
    </row>
    <row r="38" spans="1:12">
      <c r="A38" s="58">
        <v>37</v>
      </c>
      <c r="B38" s="59" t="s">
        <v>129</v>
      </c>
      <c r="C38" s="78">
        <v>9340</v>
      </c>
      <c r="D38" s="78">
        <v>9258</v>
      </c>
      <c r="E38" s="81">
        <v>9254</v>
      </c>
      <c r="F38" s="55">
        <f t="shared" si="5"/>
        <v>4.5842632062596447E-3</v>
      </c>
      <c r="G38" s="55">
        <f t="shared" si="6"/>
        <v>-9.2077087794432549E-3</v>
      </c>
      <c r="H38" s="38">
        <f t="shared" si="7"/>
        <v>-86</v>
      </c>
      <c r="I38" s="56">
        <f t="shared" si="4"/>
        <v>-2.4714774262149038E-3</v>
      </c>
      <c r="J38" s="44">
        <f t="shared" si="8"/>
        <v>-4</v>
      </c>
    </row>
    <row r="39" spans="1:12">
      <c r="A39" s="58">
        <v>38</v>
      </c>
      <c r="B39" s="59" t="s">
        <v>130</v>
      </c>
      <c r="C39" s="78">
        <v>30234</v>
      </c>
      <c r="D39" s="78">
        <v>30682</v>
      </c>
      <c r="E39" s="81">
        <v>30791</v>
      </c>
      <c r="F39" s="55">
        <f t="shared" si="5"/>
        <v>1.5253301100490675E-2</v>
      </c>
      <c r="G39" s="55">
        <f t="shared" si="6"/>
        <v>1.8422967520010585E-2</v>
      </c>
      <c r="H39" s="38">
        <f t="shared" si="7"/>
        <v>557</v>
      </c>
      <c r="I39" s="56">
        <f t="shared" si="4"/>
        <v>1.6007127051182572E-2</v>
      </c>
      <c r="J39" s="44">
        <f t="shared" si="8"/>
        <v>109</v>
      </c>
    </row>
    <row r="40" spans="1:12">
      <c r="A40" s="58">
        <v>39</v>
      </c>
      <c r="B40" s="59" t="s">
        <v>131</v>
      </c>
      <c r="C40" s="78">
        <v>9614</v>
      </c>
      <c r="D40" s="78">
        <v>9452</v>
      </c>
      <c r="E40" s="81">
        <v>9443</v>
      </c>
      <c r="F40" s="55">
        <f t="shared" si="5"/>
        <v>4.6778903670531471E-3</v>
      </c>
      <c r="G40" s="55">
        <f t="shared" si="6"/>
        <v>-1.7786561264822136E-2</v>
      </c>
      <c r="H40" s="38">
        <f t="shared" si="7"/>
        <v>-171</v>
      </c>
      <c r="I40" s="56">
        <f t="shared" si="4"/>
        <v>-4.9142167428226574E-3</v>
      </c>
      <c r="J40" s="44">
        <f t="shared" si="8"/>
        <v>-9</v>
      </c>
    </row>
    <row r="41" spans="1:12">
      <c r="A41" s="58">
        <v>40</v>
      </c>
      <c r="B41" s="59" t="s">
        <v>132</v>
      </c>
      <c r="C41" s="78">
        <v>5234</v>
      </c>
      <c r="D41" s="78">
        <v>5205</v>
      </c>
      <c r="E41" s="81">
        <v>5195</v>
      </c>
      <c r="F41" s="55">
        <f t="shared" si="5"/>
        <v>2.57350846731347E-3</v>
      </c>
      <c r="G41" s="55">
        <f t="shared" si="6"/>
        <v>-7.4512800917080624E-3</v>
      </c>
      <c r="H41" s="38">
        <f t="shared" si="7"/>
        <v>-39</v>
      </c>
      <c r="I41" s="56">
        <f t="shared" si="4"/>
        <v>-1.1207862746788516E-3</v>
      </c>
      <c r="J41" s="44">
        <f t="shared" si="8"/>
        <v>-10</v>
      </c>
    </row>
    <row r="42" spans="1:12">
      <c r="A42" s="58">
        <v>41</v>
      </c>
      <c r="B42" s="59" t="s">
        <v>133</v>
      </c>
      <c r="C42" s="78">
        <v>34838</v>
      </c>
      <c r="D42" s="78">
        <v>35999</v>
      </c>
      <c r="E42" s="81">
        <v>36172</v>
      </c>
      <c r="F42" s="55">
        <f t="shared" si="5"/>
        <v>1.7918950583188226E-2</v>
      </c>
      <c r="G42" s="55">
        <f t="shared" si="6"/>
        <v>3.8291520753200525E-2</v>
      </c>
      <c r="H42" s="38">
        <f t="shared" si="7"/>
        <v>1334</v>
      </c>
      <c r="I42" s="56">
        <f t="shared" si="4"/>
        <v>3.8336638215938156E-2</v>
      </c>
      <c r="J42" s="44">
        <f t="shared" si="8"/>
        <v>173</v>
      </c>
    </row>
    <row r="43" spans="1:12">
      <c r="A43" s="58">
        <v>42</v>
      </c>
      <c r="B43" s="59" t="s">
        <v>134</v>
      </c>
      <c r="C43" s="78">
        <v>56360</v>
      </c>
      <c r="D43" s="78">
        <v>58446</v>
      </c>
      <c r="E43" s="81">
        <v>58608</v>
      </c>
      <c r="F43" s="55">
        <f t="shared" si="5"/>
        <v>2.9033336718442323E-2</v>
      </c>
      <c r="G43" s="55">
        <f t="shared" si="6"/>
        <v>3.9886444286728176E-2</v>
      </c>
      <c r="H43" s="38">
        <f t="shared" si="7"/>
        <v>2248</v>
      </c>
      <c r="I43" s="56">
        <f t="shared" si="4"/>
        <v>6.4603270396873289E-2</v>
      </c>
      <c r="J43" s="44">
        <f t="shared" si="8"/>
        <v>162</v>
      </c>
    </row>
    <row r="44" spans="1:12">
      <c r="A44" s="58">
        <v>43</v>
      </c>
      <c r="B44" s="59" t="s">
        <v>135</v>
      </c>
      <c r="C44" s="78">
        <v>12601</v>
      </c>
      <c r="D44" s="78">
        <v>12462</v>
      </c>
      <c r="E44" s="81">
        <v>12510</v>
      </c>
      <c r="F44" s="55">
        <f t="shared" si="5"/>
        <v>6.197226357284218E-3</v>
      </c>
      <c r="G44" s="55">
        <f t="shared" si="6"/>
        <v>-7.2216490754702005E-3</v>
      </c>
      <c r="H44" s="38">
        <f t="shared" si="7"/>
        <v>-91</v>
      </c>
      <c r="I44" s="56">
        <f t="shared" si="4"/>
        <v>-2.6151679742506539E-3</v>
      </c>
      <c r="J44" s="44">
        <f t="shared" si="8"/>
        <v>48</v>
      </c>
    </row>
    <row r="45" spans="1:12">
      <c r="A45" s="58">
        <v>44</v>
      </c>
      <c r="B45" s="59" t="s">
        <v>136</v>
      </c>
      <c r="C45" s="78">
        <v>15547</v>
      </c>
      <c r="D45" s="78">
        <v>15594</v>
      </c>
      <c r="E45" s="81">
        <v>15662</v>
      </c>
      <c r="F45" s="55">
        <f t="shared" si="5"/>
        <v>7.7586698007822081E-3</v>
      </c>
      <c r="G45" s="55">
        <f t="shared" si="6"/>
        <v>7.3969254518556635E-3</v>
      </c>
      <c r="H45" s="38">
        <f t="shared" si="7"/>
        <v>115</v>
      </c>
      <c r="I45" s="56">
        <f t="shared" si="4"/>
        <v>3.3048826048222547E-3</v>
      </c>
      <c r="J45" s="44">
        <f t="shared" si="8"/>
        <v>68</v>
      </c>
    </row>
    <row r="46" spans="1:12">
      <c r="A46" s="58">
        <v>45</v>
      </c>
      <c r="B46" s="59" t="s">
        <v>137</v>
      </c>
      <c r="C46" s="78">
        <v>36084</v>
      </c>
      <c r="D46" s="78">
        <v>36209</v>
      </c>
      <c r="E46" s="81">
        <v>36379</v>
      </c>
      <c r="F46" s="55">
        <f t="shared" si="5"/>
        <v>1.8021494616438254E-2</v>
      </c>
      <c r="G46" s="55">
        <f t="shared" si="6"/>
        <v>8.1753685844141444E-3</v>
      </c>
      <c r="H46" s="38">
        <f t="shared" si="7"/>
        <v>295</v>
      </c>
      <c r="I46" s="56">
        <f t="shared" si="4"/>
        <v>8.4777423341092627E-3</v>
      </c>
      <c r="J46" s="44">
        <f t="shared" si="8"/>
        <v>170</v>
      </c>
    </row>
    <row r="47" spans="1:12">
      <c r="A47" s="58">
        <v>46</v>
      </c>
      <c r="B47" s="59" t="s">
        <v>138</v>
      </c>
      <c r="C47" s="78">
        <v>22002</v>
      </c>
      <c r="D47" s="78">
        <v>22407</v>
      </c>
      <c r="E47" s="81">
        <v>22476</v>
      </c>
      <c r="F47" s="55">
        <f t="shared" si="5"/>
        <v>1.1134201407379703E-2</v>
      </c>
      <c r="G47" s="55">
        <f t="shared" si="6"/>
        <v>2.1543496045814018E-2</v>
      </c>
      <c r="H47" s="38">
        <f t="shared" si="7"/>
        <v>474</v>
      </c>
      <c r="I47" s="56">
        <f t="shared" si="4"/>
        <v>1.362186395378912E-2</v>
      </c>
      <c r="J47" s="44">
        <f t="shared" si="8"/>
        <v>69</v>
      </c>
    </row>
    <row r="48" spans="1:12">
      <c r="A48" s="58">
        <v>47</v>
      </c>
      <c r="B48" s="59" t="s">
        <v>139</v>
      </c>
      <c r="C48" s="78">
        <v>9421</v>
      </c>
      <c r="D48" s="78">
        <v>9835</v>
      </c>
      <c r="E48" s="81">
        <v>9878</v>
      </c>
      <c r="F48" s="55">
        <f t="shared" si="5"/>
        <v>4.8933814514191447E-3</v>
      </c>
      <c r="G48" s="55">
        <f t="shared" si="6"/>
        <v>4.8508650886317797E-2</v>
      </c>
      <c r="H48" s="38">
        <f t="shared" si="7"/>
        <v>457</v>
      </c>
      <c r="I48" s="56">
        <f t="shared" si="4"/>
        <v>1.3133316090467568E-2</v>
      </c>
      <c r="J48" s="44">
        <f t="shared" si="8"/>
        <v>43</v>
      </c>
    </row>
    <row r="49" spans="1:10">
      <c r="A49" s="58">
        <v>48</v>
      </c>
      <c r="B49" s="59" t="s">
        <v>140</v>
      </c>
      <c r="C49" s="78">
        <v>37796</v>
      </c>
      <c r="D49" s="78">
        <v>37325</v>
      </c>
      <c r="E49" s="81">
        <v>37574</v>
      </c>
      <c r="F49" s="55">
        <f t="shared" si="5"/>
        <v>1.8613475871190825E-2</v>
      </c>
      <c r="G49" s="55">
        <f t="shared" si="6"/>
        <v>-5.873637421949413E-3</v>
      </c>
      <c r="H49" s="38">
        <f t="shared" si="7"/>
        <v>-222</v>
      </c>
      <c r="I49" s="56">
        <f t="shared" si="4"/>
        <v>-6.3798603327873092E-3</v>
      </c>
      <c r="J49" s="44">
        <f t="shared" si="8"/>
        <v>249</v>
      </c>
    </row>
    <row r="50" spans="1:10">
      <c r="A50" s="58">
        <v>49</v>
      </c>
      <c r="B50" s="59" t="s">
        <v>141</v>
      </c>
      <c r="C50" s="78">
        <v>4083</v>
      </c>
      <c r="D50" s="78">
        <v>3975</v>
      </c>
      <c r="E50" s="81">
        <v>4022</v>
      </c>
      <c r="F50" s="55">
        <f t="shared" si="5"/>
        <v>1.9924256122299858E-3</v>
      </c>
      <c r="G50" s="55">
        <f t="shared" si="6"/>
        <v>-1.493999510164095E-2</v>
      </c>
      <c r="H50" s="38">
        <f t="shared" si="7"/>
        <v>-61</v>
      </c>
      <c r="I50" s="56">
        <f t="shared" si="4"/>
        <v>-1.7530246860361525E-3</v>
      </c>
      <c r="J50" s="44">
        <f t="shared" si="8"/>
        <v>47</v>
      </c>
    </row>
    <row r="51" spans="1:10">
      <c r="A51" s="58">
        <v>50</v>
      </c>
      <c r="B51" s="59" t="s">
        <v>142</v>
      </c>
      <c r="C51" s="78">
        <v>9298</v>
      </c>
      <c r="D51" s="78">
        <v>9276</v>
      </c>
      <c r="E51" s="81">
        <v>9290</v>
      </c>
      <c r="F51" s="55">
        <f t="shared" si="5"/>
        <v>4.6020969511726927E-3</v>
      </c>
      <c r="G51" s="55">
        <f t="shared" si="6"/>
        <v>-8.6040008604000866E-4</v>
      </c>
      <c r="H51" s="38">
        <f t="shared" si="7"/>
        <v>-8</v>
      </c>
      <c r="I51" s="56">
        <f t="shared" si="4"/>
        <v>-2.2990487685720033E-4</v>
      </c>
      <c r="J51" s="44">
        <f t="shared" si="8"/>
        <v>14</v>
      </c>
    </row>
    <row r="52" spans="1:10">
      <c r="A52" s="58">
        <v>51</v>
      </c>
      <c r="B52" s="59" t="s">
        <v>143</v>
      </c>
      <c r="C52" s="78">
        <v>8424</v>
      </c>
      <c r="D52" s="78">
        <v>8523</v>
      </c>
      <c r="E52" s="81">
        <v>8527</v>
      </c>
      <c r="F52" s="55">
        <f t="shared" si="5"/>
        <v>4.2241206353767005E-3</v>
      </c>
      <c r="G52" s="55">
        <f t="shared" si="6"/>
        <v>1.2226970560303894E-2</v>
      </c>
      <c r="H52" s="38">
        <f t="shared" si="7"/>
        <v>103</v>
      </c>
      <c r="I52" s="56">
        <f t="shared" si="4"/>
        <v>2.9600252895364541E-3</v>
      </c>
      <c r="J52" s="44">
        <f t="shared" si="8"/>
        <v>4</v>
      </c>
    </row>
    <row r="53" spans="1:10">
      <c r="A53" s="58">
        <v>52</v>
      </c>
      <c r="B53" s="59" t="s">
        <v>144</v>
      </c>
      <c r="C53" s="78">
        <v>15286</v>
      </c>
      <c r="D53" s="78">
        <v>15198</v>
      </c>
      <c r="E53" s="81">
        <v>15264</v>
      </c>
      <c r="F53" s="55">
        <f t="shared" si="5"/>
        <v>7.5615078431323984E-3</v>
      </c>
      <c r="G53" s="55">
        <f t="shared" si="6"/>
        <v>-1.4392254350385975E-3</v>
      </c>
      <c r="H53" s="38">
        <f t="shared" si="7"/>
        <v>-22</v>
      </c>
      <c r="I53" s="56">
        <f t="shared" si="4"/>
        <v>-6.322384113573009E-4</v>
      </c>
      <c r="J53" s="44">
        <f t="shared" si="8"/>
        <v>66</v>
      </c>
    </row>
    <row r="54" spans="1:10">
      <c r="A54" s="58">
        <v>53</v>
      </c>
      <c r="B54" s="59" t="s">
        <v>145</v>
      </c>
      <c r="C54" s="78">
        <v>7645</v>
      </c>
      <c r="D54" s="78">
        <v>7412</v>
      </c>
      <c r="E54" s="81">
        <v>7441</v>
      </c>
      <c r="F54" s="55">
        <f t="shared" si="5"/>
        <v>3.686135997166416E-3</v>
      </c>
      <c r="G54" s="55">
        <f t="shared" si="6"/>
        <v>-2.6684107259646827E-2</v>
      </c>
      <c r="H54" s="38">
        <f t="shared" si="7"/>
        <v>-204</v>
      </c>
      <c r="I54" s="56">
        <f t="shared" si="4"/>
        <v>-5.8625743598586088E-3</v>
      </c>
      <c r="J54" s="44">
        <f t="shared" si="8"/>
        <v>29</v>
      </c>
    </row>
    <row r="55" spans="1:10">
      <c r="A55" s="58">
        <v>54</v>
      </c>
      <c r="B55" s="59" t="s">
        <v>146</v>
      </c>
      <c r="C55" s="78">
        <v>24703</v>
      </c>
      <c r="D55" s="78">
        <v>25487</v>
      </c>
      <c r="E55" s="81">
        <v>25609</v>
      </c>
      <c r="F55" s="55">
        <f t="shared" si="5"/>
        <v>1.2686232596618028E-2</v>
      </c>
      <c r="G55" s="55">
        <f t="shared" si="6"/>
        <v>3.6675707403959035E-2</v>
      </c>
      <c r="H55" s="38">
        <f t="shared" si="7"/>
        <v>906</v>
      </c>
      <c r="I55" s="56">
        <f t="shared" si="4"/>
        <v>2.6036727304077939E-2</v>
      </c>
      <c r="J55" s="44">
        <f t="shared" si="8"/>
        <v>122</v>
      </c>
    </row>
    <row r="56" spans="1:10">
      <c r="A56" s="58">
        <v>55</v>
      </c>
      <c r="B56" s="59" t="s">
        <v>147</v>
      </c>
      <c r="C56" s="78">
        <v>29104</v>
      </c>
      <c r="D56" s="78">
        <v>29764</v>
      </c>
      <c r="E56" s="81">
        <v>29861</v>
      </c>
      <c r="F56" s="55">
        <f t="shared" si="5"/>
        <v>1.4792596023570265E-2</v>
      </c>
      <c r="G56" s="55">
        <f t="shared" si="6"/>
        <v>2.6010170423309512E-2</v>
      </c>
      <c r="H56" s="38">
        <f t="shared" si="7"/>
        <v>757</v>
      </c>
      <c r="I56" s="56">
        <f t="shared" si="4"/>
        <v>2.1754748972612582E-2</v>
      </c>
      <c r="J56" s="44">
        <f t="shared" si="8"/>
        <v>97</v>
      </c>
    </row>
    <row r="57" spans="1:10">
      <c r="A57" s="58">
        <v>56</v>
      </c>
      <c r="B57" s="59" t="s">
        <v>148</v>
      </c>
      <c r="C57" s="78">
        <v>2976</v>
      </c>
      <c r="D57" s="78">
        <v>3125</v>
      </c>
      <c r="E57" s="81">
        <v>3136</v>
      </c>
      <c r="F57" s="55">
        <f t="shared" si="5"/>
        <v>1.5535173346477463E-3</v>
      </c>
      <c r="G57" s="55">
        <f t="shared" si="6"/>
        <v>5.3763440860215055E-2</v>
      </c>
      <c r="H57" s="38">
        <f t="shared" si="7"/>
        <v>160</v>
      </c>
      <c r="I57" s="56">
        <f t="shared" si="4"/>
        <v>4.598097537144007E-3</v>
      </c>
      <c r="J57" s="44">
        <f t="shared" si="8"/>
        <v>11</v>
      </c>
    </row>
    <row r="58" spans="1:10">
      <c r="A58" s="58">
        <v>57</v>
      </c>
      <c r="B58" s="59" t="s">
        <v>149</v>
      </c>
      <c r="C58" s="78">
        <v>4731</v>
      </c>
      <c r="D58" s="78">
        <v>4712</v>
      </c>
      <c r="E58" s="81">
        <v>4712</v>
      </c>
      <c r="F58" s="55">
        <f t="shared" si="5"/>
        <v>2.3342390563967415E-3</v>
      </c>
      <c r="G58" s="55">
        <f t="shared" si="6"/>
        <v>-4.0160642570281121E-3</v>
      </c>
      <c r="H58" s="38">
        <f t="shared" si="7"/>
        <v>-19</v>
      </c>
      <c r="I58" s="56">
        <f t="shared" si="4"/>
        <v>-5.4602408253585076E-4</v>
      </c>
      <c r="J58" s="44">
        <f t="shared" si="8"/>
        <v>0</v>
      </c>
    </row>
    <row r="59" spans="1:10">
      <c r="A59" s="58">
        <v>58</v>
      </c>
      <c r="B59" s="59" t="s">
        <v>150</v>
      </c>
      <c r="C59" s="78">
        <v>11834</v>
      </c>
      <c r="D59" s="78">
        <v>11915</v>
      </c>
      <c r="E59" s="81">
        <v>11979</v>
      </c>
      <c r="F59" s="55">
        <f t="shared" si="5"/>
        <v>5.9341786198167587E-3</v>
      </c>
      <c r="G59" s="55">
        <f t="shared" si="6"/>
        <v>1.2252830826432314E-2</v>
      </c>
      <c r="H59" s="38">
        <f t="shared" si="7"/>
        <v>145</v>
      </c>
      <c r="I59" s="56">
        <f t="shared" si="4"/>
        <v>4.1670258930367561E-3</v>
      </c>
      <c r="J59" s="44">
        <f t="shared" si="8"/>
        <v>64</v>
      </c>
    </row>
    <row r="60" spans="1:10">
      <c r="A60" s="58">
        <v>59</v>
      </c>
      <c r="B60" s="59" t="s">
        <v>151</v>
      </c>
      <c r="C60" s="78">
        <v>23247</v>
      </c>
      <c r="D60" s="78">
        <v>23595</v>
      </c>
      <c r="E60" s="81">
        <v>23707</v>
      </c>
      <c r="F60" s="55">
        <f t="shared" si="5"/>
        <v>1.1744016407045321E-2</v>
      </c>
      <c r="G60" s="55">
        <f t="shared" si="6"/>
        <v>1.9787499462296212E-2</v>
      </c>
      <c r="H60" s="38">
        <f t="shared" si="7"/>
        <v>460</v>
      </c>
      <c r="I60" s="56">
        <f t="shared" si="4"/>
        <v>1.3219530419289019E-2</v>
      </c>
      <c r="J60" s="44">
        <f t="shared" si="8"/>
        <v>112</v>
      </c>
    </row>
    <row r="61" spans="1:10">
      <c r="A61" s="58">
        <v>60</v>
      </c>
      <c r="B61" s="59" t="s">
        <v>152</v>
      </c>
      <c r="C61" s="78">
        <v>12507</v>
      </c>
      <c r="D61" s="78">
        <v>12344</v>
      </c>
      <c r="E61" s="81">
        <v>12442</v>
      </c>
      <c r="F61" s="55">
        <f t="shared" si="5"/>
        <v>6.1635403946706828E-3</v>
      </c>
      <c r="G61" s="55">
        <f t="shared" si="6"/>
        <v>-5.1970896298073081E-3</v>
      </c>
      <c r="H61" s="38">
        <f t="shared" si="7"/>
        <v>-65</v>
      </c>
      <c r="I61" s="56">
        <f t="shared" si="4"/>
        <v>-1.8679771244647528E-3</v>
      </c>
      <c r="J61" s="44">
        <f t="shared" si="8"/>
        <v>98</v>
      </c>
    </row>
    <row r="62" spans="1:10">
      <c r="A62" s="58">
        <v>61</v>
      </c>
      <c r="B62" s="59" t="s">
        <v>153</v>
      </c>
      <c r="C62" s="78">
        <v>17743</v>
      </c>
      <c r="D62" s="78">
        <v>17685</v>
      </c>
      <c r="E62" s="81">
        <v>17728</v>
      </c>
      <c r="F62" s="55">
        <f t="shared" si="5"/>
        <v>8.7821286060699132E-3</v>
      </c>
      <c r="G62" s="55">
        <f t="shared" si="6"/>
        <v>-8.4540382122527192E-4</v>
      </c>
      <c r="H62" s="38">
        <f t="shared" si="7"/>
        <v>-15</v>
      </c>
      <c r="I62" s="56">
        <f t="shared" si="4"/>
        <v>-4.310716441072506E-4</v>
      </c>
      <c r="J62" s="44">
        <f t="shared" si="8"/>
        <v>43</v>
      </c>
    </row>
    <row r="63" spans="1:10">
      <c r="A63" s="58">
        <v>62</v>
      </c>
      <c r="B63" s="59" t="s">
        <v>154</v>
      </c>
      <c r="C63" s="78">
        <v>1875</v>
      </c>
      <c r="D63" s="78">
        <v>1961</v>
      </c>
      <c r="E63" s="81">
        <v>1968</v>
      </c>
      <c r="F63" s="55">
        <f t="shared" si="5"/>
        <v>9.7491138857996331E-4</v>
      </c>
      <c r="G63" s="55">
        <f t="shared" si="6"/>
        <v>4.9599999999999998E-2</v>
      </c>
      <c r="H63" s="38">
        <f t="shared" si="7"/>
        <v>93</v>
      </c>
      <c r="I63" s="56">
        <f t="shared" si="4"/>
        <v>2.6726441934649538E-3</v>
      </c>
      <c r="J63" s="44">
        <f t="shared" si="8"/>
        <v>7</v>
      </c>
    </row>
    <row r="64" spans="1:10">
      <c r="A64" s="58">
        <v>63</v>
      </c>
      <c r="B64" s="59" t="s">
        <v>155</v>
      </c>
      <c r="C64" s="78">
        <v>28946</v>
      </c>
      <c r="D64" s="78">
        <v>29602</v>
      </c>
      <c r="E64" s="81">
        <v>29662</v>
      </c>
      <c r="F64" s="55">
        <f t="shared" si="5"/>
        <v>1.4694015044745361E-2</v>
      </c>
      <c r="G64" s="55">
        <f t="shared" si="6"/>
        <v>2.4735714779244109E-2</v>
      </c>
      <c r="H64" s="38">
        <f t="shared" si="7"/>
        <v>716</v>
      </c>
      <c r="I64" s="56">
        <f t="shared" si="4"/>
        <v>2.057648647871943E-2</v>
      </c>
      <c r="J64" s="44">
        <f t="shared" si="8"/>
        <v>60</v>
      </c>
    </row>
    <row r="65" spans="1:10">
      <c r="A65" s="58">
        <v>64</v>
      </c>
      <c r="B65" s="59" t="s">
        <v>156</v>
      </c>
      <c r="C65" s="78">
        <v>11460</v>
      </c>
      <c r="D65" s="78">
        <v>11350</v>
      </c>
      <c r="E65" s="81">
        <v>11382</v>
      </c>
      <c r="F65" s="55">
        <f t="shared" si="5"/>
        <v>5.6384356833420442E-3</v>
      </c>
      <c r="G65" s="55">
        <f t="shared" si="6"/>
        <v>-6.8062827225130887E-3</v>
      </c>
      <c r="H65" s="38">
        <f t="shared" si="7"/>
        <v>-78</v>
      </c>
      <c r="I65" s="56">
        <f t="shared" si="4"/>
        <v>-2.2415725493577033E-3</v>
      </c>
      <c r="J65" s="44">
        <f t="shared" si="8"/>
        <v>32</v>
      </c>
    </row>
    <row r="66" spans="1:10">
      <c r="A66" s="58">
        <v>65</v>
      </c>
      <c r="B66" s="59" t="s">
        <v>157</v>
      </c>
      <c r="C66" s="78">
        <v>11986</v>
      </c>
      <c r="D66" s="78">
        <v>12500</v>
      </c>
      <c r="E66" s="81">
        <v>12503</v>
      </c>
      <c r="F66" s="55">
        <f t="shared" ref="F66:F83" si="9">E66/$E$83</f>
        <v>6.1937586846622364E-3</v>
      </c>
      <c r="G66" s="55">
        <f t="shared" ref="G66:G83" si="10">(E66-C66)/C66</f>
        <v>4.3133655931920575E-2</v>
      </c>
      <c r="H66" s="38">
        <f t="shared" ref="H66:H83" si="11">E66-C66</f>
        <v>517</v>
      </c>
      <c r="I66" s="56">
        <f t="shared" si="4"/>
        <v>1.4857602666896572E-2</v>
      </c>
      <c r="J66" s="44">
        <f t="shared" si="8"/>
        <v>3</v>
      </c>
    </row>
    <row r="67" spans="1:10">
      <c r="A67" s="58">
        <v>66</v>
      </c>
      <c r="B67" s="59" t="s">
        <v>158</v>
      </c>
      <c r="C67" s="78">
        <v>9906</v>
      </c>
      <c r="D67" s="78">
        <v>9912</v>
      </c>
      <c r="E67" s="81">
        <v>9953</v>
      </c>
      <c r="F67" s="55">
        <f t="shared" si="9"/>
        <v>4.9305350866546615E-3</v>
      </c>
      <c r="G67" s="55">
        <f t="shared" si="10"/>
        <v>4.7445992327882092E-3</v>
      </c>
      <c r="H67" s="38">
        <f t="shared" si="11"/>
        <v>47</v>
      </c>
      <c r="I67" s="56">
        <f t="shared" ref="I67:I83" si="12">H67/$H$83</f>
        <v>1.3506911515360519E-3</v>
      </c>
      <c r="J67" s="44">
        <f t="shared" ref="J67:J83" si="13">E67-D67</f>
        <v>41</v>
      </c>
    </row>
    <row r="68" spans="1:10">
      <c r="A68" s="58">
        <v>67</v>
      </c>
      <c r="B68" s="59" t="s">
        <v>159</v>
      </c>
      <c r="C68" s="78">
        <v>11772</v>
      </c>
      <c r="D68" s="78">
        <v>11353</v>
      </c>
      <c r="E68" s="81">
        <v>11266</v>
      </c>
      <c r="F68" s="55">
        <f t="shared" si="9"/>
        <v>5.5809713941777778E-3</v>
      </c>
      <c r="G68" s="55">
        <f t="shared" si="10"/>
        <v>-4.2983350322799867E-2</v>
      </c>
      <c r="H68" s="38">
        <f t="shared" si="11"/>
        <v>-506</v>
      </c>
      <c r="I68" s="56">
        <f t="shared" si="12"/>
        <v>-1.4541483461217921E-2</v>
      </c>
      <c r="J68" s="44">
        <f t="shared" si="13"/>
        <v>-87</v>
      </c>
    </row>
    <row r="69" spans="1:10">
      <c r="A69" s="58">
        <v>68</v>
      </c>
      <c r="B69" s="59" t="s">
        <v>160</v>
      </c>
      <c r="C69" s="78">
        <v>10019</v>
      </c>
      <c r="D69" s="78">
        <v>10317</v>
      </c>
      <c r="E69" s="81">
        <v>10376</v>
      </c>
      <c r="F69" s="55">
        <f t="shared" si="9"/>
        <v>5.1400815893829768E-3</v>
      </c>
      <c r="G69" s="55">
        <f t="shared" si="10"/>
        <v>3.5632298632598064E-2</v>
      </c>
      <c r="H69" s="38">
        <f t="shared" si="11"/>
        <v>357</v>
      </c>
      <c r="I69" s="56">
        <f t="shared" si="12"/>
        <v>1.0259505129752565E-2</v>
      </c>
      <c r="J69" s="44">
        <f t="shared" si="13"/>
        <v>59</v>
      </c>
    </row>
    <row r="70" spans="1:10">
      <c r="A70" s="58">
        <v>69</v>
      </c>
      <c r="B70" s="59" t="s">
        <v>161</v>
      </c>
      <c r="C70" s="78">
        <v>1645</v>
      </c>
      <c r="D70" s="78">
        <v>1630</v>
      </c>
      <c r="E70" s="81">
        <v>1634</v>
      </c>
      <c r="F70" s="55">
        <f t="shared" si="9"/>
        <v>8.0945386633112805E-4</v>
      </c>
      <c r="G70" s="55">
        <f t="shared" si="10"/>
        <v>-6.6869300911854106E-3</v>
      </c>
      <c r="H70" s="38">
        <f t="shared" si="11"/>
        <v>-11</v>
      </c>
      <c r="I70" s="56">
        <f t="shared" si="12"/>
        <v>-3.1611920567865045E-4</v>
      </c>
      <c r="J70" s="44">
        <f t="shared" si="13"/>
        <v>4</v>
      </c>
    </row>
    <row r="71" spans="1:10">
      <c r="A71" s="58">
        <v>70</v>
      </c>
      <c r="B71" s="59" t="s">
        <v>162</v>
      </c>
      <c r="C71" s="78">
        <v>6514</v>
      </c>
      <c r="D71" s="78">
        <v>6580</v>
      </c>
      <c r="E71" s="81">
        <v>6619</v>
      </c>
      <c r="F71" s="55">
        <f t="shared" si="9"/>
        <v>3.278932154985151E-3</v>
      </c>
      <c r="G71" s="55">
        <f t="shared" si="10"/>
        <v>1.6119128031931225E-2</v>
      </c>
      <c r="H71" s="38">
        <f t="shared" si="11"/>
        <v>105</v>
      </c>
      <c r="I71" s="56">
        <f t="shared" si="12"/>
        <v>3.0175015087507543E-3</v>
      </c>
      <c r="J71" s="44">
        <f t="shared" si="13"/>
        <v>39</v>
      </c>
    </row>
    <row r="72" spans="1:10">
      <c r="A72" s="58">
        <v>71</v>
      </c>
      <c r="B72" s="59" t="s">
        <v>163</v>
      </c>
      <c r="C72" s="78">
        <v>5777</v>
      </c>
      <c r="D72" s="78">
        <v>5719</v>
      </c>
      <c r="E72" s="81">
        <v>5735</v>
      </c>
      <c r="F72" s="55">
        <f t="shared" si="9"/>
        <v>2.8410146410091917E-3</v>
      </c>
      <c r="G72" s="55">
        <f t="shared" si="10"/>
        <v>-7.2702094512722866E-3</v>
      </c>
      <c r="H72" s="38">
        <f t="shared" si="11"/>
        <v>-42</v>
      </c>
      <c r="I72" s="56">
        <f t="shared" si="12"/>
        <v>-1.2070006035003018E-3</v>
      </c>
      <c r="J72" s="44">
        <f t="shared" si="13"/>
        <v>16</v>
      </c>
    </row>
    <row r="73" spans="1:10">
      <c r="A73" s="58">
        <v>72</v>
      </c>
      <c r="B73" s="59" t="s">
        <v>164</v>
      </c>
      <c r="C73" s="78">
        <v>5871</v>
      </c>
      <c r="D73" s="78">
        <v>5833</v>
      </c>
      <c r="E73" s="81">
        <v>5856</v>
      </c>
      <c r="F73" s="55">
        <f t="shared" si="9"/>
        <v>2.9009558391891589E-3</v>
      </c>
      <c r="G73" s="55">
        <f t="shared" si="10"/>
        <v>-2.5549310168625446E-3</v>
      </c>
      <c r="H73" s="38">
        <f t="shared" si="11"/>
        <v>-15</v>
      </c>
      <c r="I73" s="56">
        <f t="shared" si="12"/>
        <v>-4.310716441072506E-4</v>
      </c>
      <c r="J73" s="44">
        <f t="shared" si="13"/>
        <v>23</v>
      </c>
    </row>
    <row r="74" spans="1:10">
      <c r="A74" s="58">
        <v>73</v>
      </c>
      <c r="B74" s="59" t="s">
        <v>165</v>
      </c>
      <c r="C74" s="78">
        <v>4866</v>
      </c>
      <c r="D74" s="78">
        <v>4862</v>
      </c>
      <c r="E74" s="81">
        <v>4876</v>
      </c>
      <c r="F74" s="55">
        <f t="shared" si="9"/>
        <v>2.4154816721117384E-3</v>
      </c>
      <c r="G74" s="55">
        <f t="shared" si="10"/>
        <v>2.055076037813399E-3</v>
      </c>
      <c r="H74" s="38">
        <f t="shared" si="11"/>
        <v>10</v>
      </c>
      <c r="I74" s="56">
        <f t="shared" si="12"/>
        <v>2.8738109607150044E-4</v>
      </c>
      <c r="J74" s="44">
        <f t="shared" si="13"/>
        <v>14</v>
      </c>
    </row>
    <row r="75" spans="1:10">
      <c r="A75" s="58">
        <v>74</v>
      </c>
      <c r="B75" s="59" t="s">
        <v>166</v>
      </c>
      <c r="C75" s="78">
        <v>4092</v>
      </c>
      <c r="D75" s="78">
        <v>4068</v>
      </c>
      <c r="E75" s="81">
        <v>4090</v>
      </c>
      <c r="F75" s="55">
        <f t="shared" si="9"/>
        <v>2.0261115748435215E-3</v>
      </c>
      <c r="G75" s="55">
        <f t="shared" si="10"/>
        <v>-4.8875855327468231E-4</v>
      </c>
      <c r="H75" s="38">
        <f t="shared" si="11"/>
        <v>-2</v>
      </c>
      <c r="I75" s="56">
        <f t="shared" si="12"/>
        <v>-5.7476219214300083E-5</v>
      </c>
      <c r="J75" s="44">
        <f t="shared" si="13"/>
        <v>22</v>
      </c>
    </row>
    <row r="76" spans="1:10">
      <c r="A76" s="58">
        <v>75</v>
      </c>
      <c r="B76" s="59" t="s">
        <v>167</v>
      </c>
      <c r="C76" s="78">
        <v>1971</v>
      </c>
      <c r="D76" s="78">
        <v>1974</v>
      </c>
      <c r="E76" s="81">
        <v>1983</v>
      </c>
      <c r="F76" s="55">
        <f t="shared" si="9"/>
        <v>9.8234211562706671E-4</v>
      </c>
      <c r="G76" s="55">
        <f t="shared" si="10"/>
        <v>6.0882800608828003E-3</v>
      </c>
      <c r="H76" s="38">
        <f t="shared" si="11"/>
        <v>12</v>
      </c>
      <c r="I76" s="56">
        <f t="shared" si="12"/>
        <v>3.4485731528580051E-4</v>
      </c>
      <c r="J76" s="44">
        <f t="shared" si="13"/>
        <v>9</v>
      </c>
    </row>
    <row r="77" spans="1:10">
      <c r="A77" s="58">
        <v>76</v>
      </c>
      <c r="B77" s="59" t="s">
        <v>168</v>
      </c>
      <c r="C77" s="78">
        <v>3369</v>
      </c>
      <c r="D77" s="78">
        <v>3466</v>
      </c>
      <c r="E77" s="81">
        <v>3499</v>
      </c>
      <c r="F77" s="55">
        <f t="shared" si="9"/>
        <v>1.7333409291876481E-3</v>
      </c>
      <c r="G77" s="55">
        <f t="shared" si="10"/>
        <v>3.8587117839121401E-2</v>
      </c>
      <c r="H77" s="38">
        <f t="shared" si="11"/>
        <v>130</v>
      </c>
      <c r="I77" s="56">
        <f t="shared" si="12"/>
        <v>3.7359542489295056E-3</v>
      </c>
      <c r="J77" s="44">
        <f t="shared" si="13"/>
        <v>33</v>
      </c>
    </row>
    <row r="78" spans="1:10">
      <c r="A78" s="58">
        <v>77</v>
      </c>
      <c r="B78" s="59" t="s">
        <v>169</v>
      </c>
      <c r="C78" s="78">
        <v>6809</v>
      </c>
      <c r="D78" s="78">
        <v>6903</v>
      </c>
      <c r="E78" s="81">
        <v>6938</v>
      </c>
      <c r="F78" s="55">
        <f t="shared" si="9"/>
        <v>3.4369589501868827E-3</v>
      </c>
      <c r="G78" s="55">
        <f t="shared" si="10"/>
        <v>1.8945513291232192E-2</v>
      </c>
      <c r="H78" s="38">
        <f t="shared" si="11"/>
        <v>129</v>
      </c>
      <c r="I78" s="56">
        <f t="shared" si="12"/>
        <v>3.7072161393223555E-3</v>
      </c>
      <c r="J78" s="44">
        <f t="shared" si="13"/>
        <v>35</v>
      </c>
    </row>
    <row r="79" spans="1:10">
      <c r="A79" s="58">
        <v>78</v>
      </c>
      <c r="B79" s="59" t="s">
        <v>170</v>
      </c>
      <c r="C79" s="78">
        <v>4633</v>
      </c>
      <c r="D79" s="78">
        <v>4679</v>
      </c>
      <c r="E79" s="81">
        <v>4686</v>
      </c>
      <c r="F79" s="55">
        <f t="shared" si="9"/>
        <v>2.3213591295150955E-3</v>
      </c>
      <c r="G79" s="55">
        <f t="shared" si="10"/>
        <v>1.1439671918843082E-2</v>
      </c>
      <c r="H79" s="38">
        <f t="shared" si="11"/>
        <v>53</v>
      </c>
      <c r="I79" s="56">
        <f t="shared" si="12"/>
        <v>1.5231198091789522E-3</v>
      </c>
      <c r="J79" s="44">
        <f t="shared" si="13"/>
        <v>7</v>
      </c>
    </row>
    <row r="80" spans="1:10">
      <c r="A80" s="58">
        <v>79</v>
      </c>
      <c r="B80" s="59" t="s">
        <v>171</v>
      </c>
      <c r="C80" s="78">
        <v>3341</v>
      </c>
      <c r="D80" s="78">
        <v>3501</v>
      </c>
      <c r="E80" s="81">
        <v>3490</v>
      </c>
      <c r="F80" s="55">
        <f t="shared" si="9"/>
        <v>1.7288824929593861E-3</v>
      </c>
      <c r="G80" s="55">
        <f t="shared" si="10"/>
        <v>4.459742592038312E-2</v>
      </c>
      <c r="H80" s="38">
        <f t="shared" si="11"/>
        <v>149</v>
      </c>
      <c r="I80" s="56">
        <f t="shared" si="12"/>
        <v>4.2819783314653566E-3</v>
      </c>
      <c r="J80" s="44">
        <f t="shared" si="13"/>
        <v>-11</v>
      </c>
    </row>
    <row r="81" spans="1:10">
      <c r="A81" s="58">
        <v>80</v>
      </c>
      <c r="B81" s="59" t="s">
        <v>172</v>
      </c>
      <c r="C81" s="78">
        <v>10711</v>
      </c>
      <c r="D81" s="78">
        <v>10960</v>
      </c>
      <c r="E81" s="81">
        <v>11068</v>
      </c>
      <c r="F81" s="55">
        <f t="shared" si="9"/>
        <v>5.4828857971560129E-3</v>
      </c>
      <c r="G81" s="55">
        <f t="shared" si="10"/>
        <v>3.3330221267855474E-2</v>
      </c>
      <c r="H81" s="38">
        <f t="shared" si="11"/>
        <v>357</v>
      </c>
      <c r="I81" s="56">
        <f t="shared" si="12"/>
        <v>1.0259505129752565E-2</v>
      </c>
      <c r="J81" s="44">
        <f t="shared" si="13"/>
        <v>108</v>
      </c>
    </row>
    <row r="82" spans="1:10">
      <c r="A82" s="58">
        <v>81</v>
      </c>
      <c r="B82" s="59" t="s">
        <v>173</v>
      </c>
      <c r="C82" s="78">
        <v>8427</v>
      </c>
      <c r="D82" s="78">
        <v>8762</v>
      </c>
      <c r="E82" s="81">
        <v>8859</v>
      </c>
      <c r="F82" s="55">
        <f t="shared" si="9"/>
        <v>4.3885873940192558E-3</v>
      </c>
      <c r="G82" s="55">
        <f t="shared" si="10"/>
        <v>5.1263794944820223E-2</v>
      </c>
      <c r="H82" s="38">
        <f t="shared" si="11"/>
        <v>432</v>
      </c>
      <c r="I82" s="56">
        <f t="shared" si="12"/>
        <v>1.2414863350288819E-2</v>
      </c>
      <c r="J82" s="44">
        <f t="shared" si="13"/>
        <v>97</v>
      </c>
    </row>
    <row r="83" spans="1:10" s="13" customFormat="1">
      <c r="A83" s="194" t="s">
        <v>174</v>
      </c>
      <c r="B83" s="194"/>
      <c r="C83" s="96">
        <v>1983848</v>
      </c>
      <c r="D83" s="96">
        <v>2010252</v>
      </c>
      <c r="E83" s="101">
        <v>2018645</v>
      </c>
      <c r="F83" s="55">
        <f t="shared" si="9"/>
        <v>1</v>
      </c>
      <c r="G83" s="55">
        <f t="shared" si="10"/>
        <v>1.7540154286013847E-2</v>
      </c>
      <c r="H83" s="38">
        <f t="shared" si="11"/>
        <v>34797</v>
      </c>
      <c r="I83" s="56">
        <f t="shared" si="12"/>
        <v>1</v>
      </c>
      <c r="J83" s="44">
        <f t="shared" si="13"/>
        <v>8393</v>
      </c>
    </row>
    <row r="84" spans="1:10">
      <c r="C84" s="10"/>
      <c r="D84" s="10"/>
      <c r="E84" s="10"/>
      <c r="I84" s="18"/>
    </row>
  </sheetData>
  <mergeCells count="1">
    <mergeCell ref="A83:B8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T84"/>
  <sheetViews>
    <sheetView topLeftCell="C1" workbookViewId="0">
      <pane ySplit="1" topLeftCell="A77" activePane="bottomLeft" state="frozen"/>
      <selection activeCell="W1" sqref="W1"/>
      <selection pane="bottomLeft" activeCell="J2" sqref="J2:J83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8.1796875" style="9" customWidth="1"/>
    <col min="7" max="7" width="30.453125" style="9" customWidth="1"/>
    <col min="8" max="8" width="27.453125" style="9" customWidth="1"/>
    <col min="9" max="9" width="22.26953125" style="9" customWidth="1"/>
    <col min="10" max="10" width="25.1796875" style="9" customWidth="1"/>
    <col min="11" max="11" width="11" style="9" bestFit="1" customWidth="1"/>
    <col min="12" max="12" width="10.36328125" style="9" customWidth="1"/>
    <col min="13" max="14" width="9.1796875" style="9"/>
    <col min="15" max="15" width="11" style="9" bestFit="1" customWidth="1"/>
    <col min="16" max="18" width="9.1796875" style="9"/>
    <col min="19" max="19" width="14" style="9" bestFit="1" customWidth="1"/>
    <col min="20" max="16384" width="9.1796875" style="9"/>
  </cols>
  <sheetData>
    <row r="1" spans="1:20" ht="43.5">
      <c r="A1" s="4" t="s">
        <v>92</v>
      </c>
      <c r="B1" s="4" t="s">
        <v>175</v>
      </c>
      <c r="C1" s="4">
        <v>41852</v>
      </c>
      <c r="D1" s="4">
        <v>42186</v>
      </c>
      <c r="E1" s="4">
        <v>42217</v>
      </c>
      <c r="F1" s="1" t="s">
        <v>334</v>
      </c>
      <c r="G1" s="1" t="s">
        <v>341</v>
      </c>
      <c r="H1" s="1" t="s">
        <v>342</v>
      </c>
      <c r="I1" s="1" t="s">
        <v>336</v>
      </c>
      <c r="J1" s="60" t="s">
        <v>343</v>
      </c>
      <c r="K1" s="7"/>
    </row>
    <row r="2" spans="1:20">
      <c r="A2" s="58">
        <v>1</v>
      </c>
      <c r="B2" s="59" t="s">
        <v>93</v>
      </c>
      <c r="C2" s="78">
        <v>19897</v>
      </c>
      <c r="D2" s="78">
        <v>18186</v>
      </c>
      <c r="E2" s="82">
        <v>13515</v>
      </c>
      <c r="F2" s="80">
        <f>E2/864468</f>
        <v>1.5633892752536821E-2</v>
      </c>
      <c r="G2" s="55">
        <f t="shared" ref="G2:G33" si="0">(E2-C2)/C2</f>
        <v>-0.32075187214152889</v>
      </c>
      <c r="H2" s="38">
        <f t="shared" ref="H2:H33" si="1">E2-C2</f>
        <v>-6382</v>
      </c>
      <c r="I2" s="56">
        <f>H2/$H$83</f>
        <v>2.0282080454583015E-2</v>
      </c>
      <c r="J2" s="44">
        <f t="shared" ref="J2:J33" si="2">E2-D2</f>
        <v>-4671</v>
      </c>
      <c r="L2" s="125" t="s">
        <v>134</v>
      </c>
      <c r="M2" s="105">
        <v>-0.38539212386401883</v>
      </c>
      <c r="N2" s="11"/>
      <c r="O2" s="11"/>
      <c r="P2" s="12"/>
      <c r="S2" s="5"/>
      <c r="T2" s="12"/>
    </row>
    <row r="3" spans="1:20">
      <c r="A3" s="58">
        <v>2</v>
      </c>
      <c r="B3" s="59" t="s">
        <v>94</v>
      </c>
      <c r="C3" s="78">
        <v>6516</v>
      </c>
      <c r="D3" s="78">
        <v>6070</v>
      </c>
      <c r="E3" s="82">
        <v>4902</v>
      </c>
      <c r="F3" s="80">
        <f t="shared" ref="F3:F66" si="3">E3/864468</f>
        <v>5.6705395688446533E-3</v>
      </c>
      <c r="G3" s="55">
        <f t="shared" si="0"/>
        <v>-0.24769797421731124</v>
      </c>
      <c r="H3" s="38">
        <f t="shared" si="1"/>
        <v>-1614</v>
      </c>
      <c r="I3" s="56">
        <f t="shared" ref="I3:I66" si="4">H3/$H$83</f>
        <v>5.1293133584608243E-3</v>
      </c>
      <c r="J3" s="44">
        <f t="shared" si="2"/>
        <v>-1168</v>
      </c>
      <c r="L3" s="125" t="s">
        <v>150</v>
      </c>
      <c r="M3" s="105">
        <v>-0.38629622904182553</v>
      </c>
      <c r="N3" s="11"/>
      <c r="O3" s="11"/>
      <c r="P3" s="12"/>
      <c r="S3" s="5"/>
      <c r="T3" s="12"/>
    </row>
    <row r="4" spans="1:20">
      <c r="A4" s="58">
        <v>3</v>
      </c>
      <c r="B4" s="59" t="s">
        <v>95</v>
      </c>
      <c r="C4" s="78">
        <v>20134</v>
      </c>
      <c r="D4" s="78">
        <v>18971</v>
      </c>
      <c r="E4" s="82">
        <v>13596</v>
      </c>
      <c r="F4" s="80">
        <f t="shared" si="3"/>
        <v>1.5727591998778441E-2</v>
      </c>
      <c r="G4" s="55">
        <f t="shared" si="0"/>
        <v>-0.32472434687593127</v>
      </c>
      <c r="H4" s="38">
        <f t="shared" si="1"/>
        <v>-6538</v>
      </c>
      <c r="I4" s="56">
        <f t="shared" si="4"/>
        <v>2.0777850518969562E-2</v>
      </c>
      <c r="J4" s="44">
        <f t="shared" si="2"/>
        <v>-5375</v>
      </c>
      <c r="L4" s="125" t="s">
        <v>98</v>
      </c>
      <c r="M4" s="105">
        <v>-0.39259874853343762</v>
      </c>
      <c r="N4" s="11"/>
      <c r="O4" s="11"/>
      <c r="P4" s="12"/>
      <c r="S4" s="5"/>
      <c r="T4" s="12"/>
    </row>
    <row r="5" spans="1:20">
      <c r="A5" s="58">
        <v>4</v>
      </c>
      <c r="B5" s="59" t="s">
        <v>96</v>
      </c>
      <c r="C5" s="78">
        <v>3984</v>
      </c>
      <c r="D5" s="78">
        <v>3674</v>
      </c>
      <c r="E5" s="82">
        <v>2990</v>
      </c>
      <c r="F5" s="80">
        <f t="shared" si="3"/>
        <v>3.458774645215323E-3</v>
      </c>
      <c r="G5" s="55">
        <f t="shared" si="0"/>
        <v>-0.24949799196787148</v>
      </c>
      <c r="H5" s="38">
        <f t="shared" si="1"/>
        <v>-994</v>
      </c>
      <c r="I5" s="56">
        <f t="shared" si="4"/>
        <v>3.1589451538476206E-3</v>
      </c>
      <c r="J5" s="44">
        <f t="shared" si="2"/>
        <v>-684</v>
      </c>
      <c r="L5" s="125" t="s">
        <v>114</v>
      </c>
      <c r="M5" s="105">
        <v>-0.39275598661059136</v>
      </c>
      <c r="N5" s="11"/>
      <c r="O5" s="11"/>
      <c r="P5" s="12"/>
      <c r="S5" s="5"/>
      <c r="T5" s="12"/>
    </row>
    <row r="6" spans="1:20">
      <c r="A6" s="58">
        <v>5</v>
      </c>
      <c r="B6" s="59" t="s">
        <v>97</v>
      </c>
      <c r="C6" s="78">
        <v>6470</v>
      </c>
      <c r="D6" s="78">
        <v>5727</v>
      </c>
      <c r="E6" s="82">
        <v>3910</v>
      </c>
      <c r="F6" s="80">
        <f t="shared" si="3"/>
        <v>4.5230129975892689E-3</v>
      </c>
      <c r="G6" s="55">
        <f t="shared" si="0"/>
        <v>-0.39567233384853168</v>
      </c>
      <c r="H6" s="38">
        <f t="shared" si="1"/>
        <v>-2560</v>
      </c>
      <c r="I6" s="56">
        <f t="shared" si="4"/>
        <v>8.135713877112585E-3</v>
      </c>
      <c r="J6" s="44">
        <f t="shared" si="2"/>
        <v>-1817</v>
      </c>
      <c r="L6" s="125" t="s">
        <v>119</v>
      </c>
      <c r="M6" s="105">
        <v>-0.39314505072662465</v>
      </c>
      <c r="N6" s="11"/>
      <c r="O6" s="11"/>
      <c r="P6" s="12"/>
      <c r="S6" s="5"/>
      <c r="T6" s="12"/>
    </row>
    <row r="7" spans="1:20">
      <c r="A7" s="58">
        <v>6</v>
      </c>
      <c r="B7" s="59" t="s">
        <v>98</v>
      </c>
      <c r="C7" s="78">
        <v>20456</v>
      </c>
      <c r="D7" s="78">
        <v>17070</v>
      </c>
      <c r="E7" s="82">
        <v>12425</v>
      </c>
      <c r="F7" s="80">
        <f t="shared" si="3"/>
        <v>1.4373001661137254E-2</v>
      </c>
      <c r="G7" s="55">
        <f t="shared" si="0"/>
        <v>-0.39259874853343762</v>
      </c>
      <c r="H7" s="38">
        <f t="shared" si="1"/>
        <v>-8031</v>
      </c>
      <c r="I7" s="56">
        <f t="shared" si="4"/>
        <v>2.5522624276207485E-2</v>
      </c>
      <c r="J7" s="44">
        <f t="shared" si="2"/>
        <v>-4645</v>
      </c>
      <c r="L7" s="125" t="s">
        <v>112</v>
      </c>
      <c r="M7" s="105">
        <v>-0.39362068118150095</v>
      </c>
      <c r="N7" s="11"/>
      <c r="O7" s="11"/>
      <c r="P7" s="12"/>
      <c r="S7" s="5"/>
      <c r="T7" s="12"/>
    </row>
    <row r="8" spans="1:20">
      <c r="A8" s="58">
        <v>7</v>
      </c>
      <c r="B8" s="59" t="s">
        <v>99</v>
      </c>
      <c r="C8" s="78">
        <v>45292</v>
      </c>
      <c r="D8" s="78">
        <v>42259</v>
      </c>
      <c r="E8" s="82">
        <v>33900</v>
      </c>
      <c r="F8" s="80">
        <f t="shared" si="3"/>
        <v>3.9214869723344301E-2</v>
      </c>
      <c r="G8" s="55">
        <f t="shared" si="0"/>
        <v>-0.25152344784950986</v>
      </c>
      <c r="H8" s="38">
        <f t="shared" si="1"/>
        <v>-11392</v>
      </c>
      <c r="I8" s="56">
        <f t="shared" si="4"/>
        <v>3.6203926753150997E-2</v>
      </c>
      <c r="J8" s="44">
        <f t="shared" si="2"/>
        <v>-8359</v>
      </c>
      <c r="L8" s="125" t="s">
        <v>158</v>
      </c>
      <c r="M8" s="105">
        <v>-0.39409293952930197</v>
      </c>
      <c r="N8" s="11"/>
      <c r="O8" s="11"/>
      <c r="P8" s="12"/>
      <c r="S8" s="5"/>
      <c r="T8" s="12"/>
    </row>
    <row r="9" spans="1:20">
      <c r="A9" s="58">
        <v>8</v>
      </c>
      <c r="B9" s="59" t="s">
        <v>100</v>
      </c>
      <c r="C9" s="78">
        <v>1842</v>
      </c>
      <c r="D9" s="78">
        <v>1572</v>
      </c>
      <c r="E9" s="82">
        <v>1291</v>
      </c>
      <c r="F9" s="80">
        <f t="shared" si="3"/>
        <v>1.4934040357769171E-3</v>
      </c>
      <c r="G9" s="55">
        <f t="shared" si="0"/>
        <v>-0.29913137893593922</v>
      </c>
      <c r="H9" s="38">
        <f t="shared" si="1"/>
        <v>-551</v>
      </c>
      <c r="I9" s="56">
        <f t="shared" si="4"/>
        <v>1.751085291519154E-3</v>
      </c>
      <c r="J9" s="44">
        <f t="shared" si="2"/>
        <v>-281</v>
      </c>
      <c r="L9" s="125" t="s">
        <v>97</v>
      </c>
      <c r="M9" s="105">
        <v>-0.39567233384853168</v>
      </c>
      <c r="N9" s="11"/>
      <c r="O9" s="11"/>
      <c r="P9" s="12"/>
      <c r="S9" s="5"/>
      <c r="T9" s="12"/>
    </row>
    <row r="10" spans="1:20">
      <c r="A10" s="58">
        <v>9</v>
      </c>
      <c r="B10" s="59" t="s">
        <v>101</v>
      </c>
      <c r="C10" s="78">
        <v>26418</v>
      </c>
      <c r="D10" s="78">
        <v>23431</v>
      </c>
      <c r="E10" s="82">
        <v>17110</v>
      </c>
      <c r="F10" s="80">
        <f t="shared" si="3"/>
        <v>1.9792519792519791E-2</v>
      </c>
      <c r="G10" s="55">
        <f t="shared" si="0"/>
        <v>-0.35233552880611702</v>
      </c>
      <c r="H10" s="38">
        <f t="shared" si="1"/>
        <v>-9308</v>
      </c>
      <c r="I10" s="56">
        <f t="shared" si="4"/>
        <v>2.9580947175064036E-2</v>
      </c>
      <c r="J10" s="44">
        <f t="shared" si="2"/>
        <v>-6321</v>
      </c>
      <c r="L10" s="125" t="s">
        <v>137</v>
      </c>
      <c r="M10" s="105">
        <v>-0.40589617603076267</v>
      </c>
      <c r="N10" s="11"/>
      <c r="O10" s="11"/>
      <c r="P10" s="12"/>
      <c r="S10" s="5"/>
      <c r="T10" s="12"/>
    </row>
    <row r="11" spans="1:20">
      <c r="A11" s="58">
        <v>10</v>
      </c>
      <c r="B11" s="59" t="s">
        <v>102</v>
      </c>
      <c r="C11" s="78">
        <v>29640</v>
      </c>
      <c r="D11" s="78">
        <v>27084</v>
      </c>
      <c r="E11" s="82">
        <v>18678</v>
      </c>
      <c r="F11" s="80">
        <f t="shared" si="3"/>
        <v>2.1606352114826692E-2</v>
      </c>
      <c r="G11" s="55">
        <f t="shared" si="0"/>
        <v>-0.36983805668016195</v>
      </c>
      <c r="H11" s="38">
        <f t="shared" si="1"/>
        <v>-10962</v>
      </c>
      <c r="I11" s="56">
        <f t="shared" si="4"/>
        <v>3.4837381062854743E-2</v>
      </c>
      <c r="J11" s="44">
        <f t="shared" si="2"/>
        <v>-8406</v>
      </c>
      <c r="L11" s="125" t="s">
        <v>133</v>
      </c>
      <c r="M11" s="105">
        <v>-0.41385718078046191</v>
      </c>
      <c r="N11" s="11"/>
      <c r="O11" s="11"/>
      <c r="P11" s="12"/>
      <c r="S11" s="5"/>
      <c r="T11" s="12"/>
    </row>
    <row r="12" spans="1:20">
      <c r="A12" s="58">
        <v>11</v>
      </c>
      <c r="B12" s="59" t="s">
        <v>103</v>
      </c>
      <c r="C12" s="78">
        <v>2502</v>
      </c>
      <c r="D12" s="78">
        <v>2272</v>
      </c>
      <c r="E12" s="82">
        <v>1686</v>
      </c>
      <c r="F12" s="80">
        <f t="shared" si="3"/>
        <v>1.950332458807035E-3</v>
      </c>
      <c r="G12" s="55">
        <f t="shared" si="0"/>
        <v>-0.32613908872901681</v>
      </c>
      <c r="H12" s="38">
        <f t="shared" si="1"/>
        <v>-816</v>
      </c>
      <c r="I12" s="56">
        <f t="shared" si="4"/>
        <v>2.5932587983296361E-3</v>
      </c>
      <c r="J12" s="44">
        <f t="shared" si="2"/>
        <v>-586</v>
      </c>
      <c r="L12" s="125" t="s">
        <v>117</v>
      </c>
      <c r="M12" s="105">
        <v>-0.42033264442476131</v>
      </c>
      <c r="N12" s="11"/>
      <c r="O12" s="11"/>
      <c r="P12" s="12"/>
      <c r="S12" s="5"/>
      <c r="T12" s="12"/>
    </row>
    <row r="13" spans="1:20">
      <c r="A13" s="58">
        <v>12</v>
      </c>
      <c r="B13" s="59" t="s">
        <v>104</v>
      </c>
      <c r="C13" s="78">
        <v>1162</v>
      </c>
      <c r="D13" s="78">
        <v>1003</v>
      </c>
      <c r="E13" s="82">
        <v>943</v>
      </c>
      <c r="F13" s="80">
        <f t="shared" si="3"/>
        <v>1.0908443111832943E-3</v>
      </c>
      <c r="G13" s="55">
        <f t="shared" si="0"/>
        <v>-0.18846815834767641</v>
      </c>
      <c r="H13" s="38">
        <f t="shared" si="1"/>
        <v>-219</v>
      </c>
      <c r="I13" s="56">
        <f t="shared" si="4"/>
        <v>6.9598489808111563E-4</v>
      </c>
      <c r="J13" s="44">
        <f t="shared" si="2"/>
        <v>-60</v>
      </c>
      <c r="L13" s="125" t="s">
        <v>146</v>
      </c>
      <c r="M13" s="105">
        <v>-0.42863595302619695</v>
      </c>
      <c r="N13" s="11"/>
      <c r="O13" s="11"/>
      <c r="P13" s="12"/>
      <c r="S13" s="5"/>
      <c r="T13" s="12"/>
    </row>
    <row r="14" spans="1:20">
      <c r="A14" s="58">
        <v>13</v>
      </c>
      <c r="B14" s="59" t="s">
        <v>105</v>
      </c>
      <c r="C14" s="78">
        <v>4740</v>
      </c>
      <c r="D14" s="78">
        <v>3267</v>
      </c>
      <c r="E14" s="82">
        <v>2396</v>
      </c>
      <c r="F14" s="80">
        <f t="shared" si="3"/>
        <v>2.7716468394434497E-3</v>
      </c>
      <c r="G14" s="55">
        <f t="shared" si="0"/>
        <v>-0.49451476793248944</v>
      </c>
      <c r="H14" s="38">
        <f t="shared" si="1"/>
        <v>-2344</v>
      </c>
      <c r="I14" s="56">
        <f t="shared" si="4"/>
        <v>7.4492630187312104E-3</v>
      </c>
      <c r="J14" s="44">
        <f t="shared" si="2"/>
        <v>-871</v>
      </c>
      <c r="L14" s="125" t="s">
        <v>125</v>
      </c>
      <c r="M14" s="105">
        <v>-0.44915486523526726</v>
      </c>
      <c r="N14" s="11"/>
      <c r="O14" s="11"/>
      <c r="P14" s="12"/>
      <c r="S14" s="5"/>
      <c r="T14" s="12"/>
    </row>
    <row r="15" spans="1:20">
      <c r="A15" s="58">
        <v>14</v>
      </c>
      <c r="B15" s="59" t="s">
        <v>106</v>
      </c>
      <c r="C15" s="78">
        <v>4686</v>
      </c>
      <c r="D15" s="78">
        <v>4142</v>
      </c>
      <c r="E15" s="82">
        <v>3036</v>
      </c>
      <c r="F15" s="80">
        <f t="shared" si="3"/>
        <v>3.5119865628340206E-3</v>
      </c>
      <c r="G15" s="55">
        <f t="shared" si="0"/>
        <v>-0.352112676056338</v>
      </c>
      <c r="H15" s="38">
        <f t="shared" si="1"/>
        <v>-1650</v>
      </c>
      <c r="I15" s="56">
        <f t="shared" si="4"/>
        <v>5.2437218348577201E-3</v>
      </c>
      <c r="J15" s="44">
        <f t="shared" si="2"/>
        <v>-1106</v>
      </c>
      <c r="L15" s="125" t="s">
        <v>141</v>
      </c>
      <c r="M15" s="105">
        <v>-0.47006083893691963</v>
      </c>
      <c r="N15" s="11"/>
      <c r="O15" s="11"/>
      <c r="P15" s="12"/>
      <c r="S15" s="5"/>
      <c r="T15" s="12"/>
    </row>
    <row r="16" spans="1:20">
      <c r="A16" s="58">
        <v>15</v>
      </c>
      <c r="B16" s="59" t="s">
        <v>107</v>
      </c>
      <c r="C16" s="78">
        <v>8669</v>
      </c>
      <c r="D16" s="78">
        <v>7911</v>
      </c>
      <c r="E16" s="82">
        <v>5709</v>
      </c>
      <c r="F16" s="80">
        <f t="shared" si="3"/>
        <v>6.6040616888074517E-3</v>
      </c>
      <c r="G16" s="55">
        <f t="shared" si="0"/>
        <v>-0.34144653362556238</v>
      </c>
      <c r="H16" s="38">
        <f t="shared" si="1"/>
        <v>-2960</v>
      </c>
      <c r="I16" s="56">
        <f t="shared" si="4"/>
        <v>9.406919170411426E-3</v>
      </c>
      <c r="J16" s="44">
        <f t="shared" si="2"/>
        <v>-2202</v>
      </c>
      <c r="L16" s="125" t="s">
        <v>105</v>
      </c>
      <c r="M16" s="105">
        <v>-0.49451476793248944</v>
      </c>
      <c r="N16" s="11"/>
      <c r="O16" s="11"/>
      <c r="P16" s="12"/>
      <c r="S16" s="5"/>
      <c r="T16" s="12"/>
    </row>
    <row r="17" spans="1:11">
      <c r="A17" s="58">
        <v>16</v>
      </c>
      <c r="B17" s="59" t="s">
        <v>108</v>
      </c>
      <c r="C17" s="78">
        <v>23710</v>
      </c>
      <c r="D17" s="78">
        <v>20969</v>
      </c>
      <c r="E17" s="82">
        <v>16114</v>
      </c>
      <c r="F17" s="80">
        <f t="shared" si="3"/>
        <v>1.8640366097993216E-2</v>
      </c>
      <c r="G17" s="55">
        <f t="shared" si="0"/>
        <v>-0.32037115141290595</v>
      </c>
      <c r="H17" s="38">
        <f t="shared" si="1"/>
        <v>-7596</v>
      </c>
      <c r="I17" s="56">
        <f t="shared" si="4"/>
        <v>2.4140188519744997E-2</v>
      </c>
      <c r="J17" s="44">
        <f t="shared" si="2"/>
        <v>-4855</v>
      </c>
    </row>
    <row r="18" spans="1:11">
      <c r="A18" s="58">
        <v>17</v>
      </c>
      <c r="B18" s="59" t="s">
        <v>109</v>
      </c>
      <c r="C18" s="78">
        <v>14128</v>
      </c>
      <c r="D18" s="78">
        <v>12315</v>
      </c>
      <c r="E18" s="82">
        <v>8726</v>
      </c>
      <c r="F18" s="80">
        <f t="shared" si="3"/>
        <v>1.0094069416103314E-2</v>
      </c>
      <c r="G18" s="55">
        <f t="shared" si="0"/>
        <v>-0.38236126840317103</v>
      </c>
      <c r="H18" s="38">
        <f t="shared" si="1"/>
        <v>-5402</v>
      </c>
      <c r="I18" s="56">
        <f t="shared" si="4"/>
        <v>1.7167627486000852E-2</v>
      </c>
      <c r="J18" s="44">
        <f t="shared" si="2"/>
        <v>-3589</v>
      </c>
    </row>
    <row r="19" spans="1:11">
      <c r="A19" s="58">
        <v>18</v>
      </c>
      <c r="B19" s="59" t="s">
        <v>110</v>
      </c>
      <c r="C19" s="78">
        <v>5030</v>
      </c>
      <c r="D19" s="78">
        <v>4537</v>
      </c>
      <c r="E19" s="82">
        <v>4254</v>
      </c>
      <c r="F19" s="80">
        <f t="shared" si="3"/>
        <v>4.920945598911701E-3</v>
      </c>
      <c r="G19" s="55">
        <f t="shared" si="0"/>
        <v>-0.15427435387673957</v>
      </c>
      <c r="H19" s="38">
        <f t="shared" si="1"/>
        <v>-776</v>
      </c>
      <c r="I19" s="56">
        <f t="shared" si="4"/>
        <v>2.4661382689997523E-3</v>
      </c>
      <c r="J19" s="44">
        <f t="shared" si="2"/>
        <v>-283</v>
      </c>
    </row>
    <row r="20" spans="1:11">
      <c r="A20" s="58">
        <v>19</v>
      </c>
      <c r="B20" s="59" t="s">
        <v>111</v>
      </c>
      <c r="C20" s="78">
        <v>10234</v>
      </c>
      <c r="D20" s="78">
        <v>8655</v>
      </c>
      <c r="E20" s="82">
        <v>6947</v>
      </c>
      <c r="F20" s="80">
        <f t="shared" si="3"/>
        <v>8.0361563412410866E-3</v>
      </c>
      <c r="G20" s="55">
        <f t="shared" si="0"/>
        <v>-0.32118428766855578</v>
      </c>
      <c r="H20" s="38">
        <f t="shared" si="1"/>
        <v>-3287</v>
      </c>
      <c r="I20" s="56">
        <f t="shared" si="4"/>
        <v>1.0446129497683228E-2</v>
      </c>
      <c r="J20" s="44">
        <f t="shared" si="2"/>
        <v>-1708</v>
      </c>
      <c r="K20" s="5"/>
    </row>
    <row r="21" spans="1:11">
      <c r="A21" s="58">
        <v>20</v>
      </c>
      <c r="B21" s="59" t="s">
        <v>112</v>
      </c>
      <c r="C21" s="78">
        <v>20347</v>
      </c>
      <c r="D21" s="78">
        <v>17989</v>
      </c>
      <c r="E21" s="82">
        <v>12338</v>
      </c>
      <c r="F21" s="80">
        <f t="shared" si="3"/>
        <v>1.4272361729988848E-2</v>
      </c>
      <c r="G21" s="55">
        <f t="shared" si="0"/>
        <v>-0.39362068118150095</v>
      </c>
      <c r="H21" s="38">
        <f t="shared" si="1"/>
        <v>-8009</v>
      </c>
      <c r="I21" s="56">
        <f t="shared" si="4"/>
        <v>2.545270798507605E-2</v>
      </c>
      <c r="J21" s="44">
        <f t="shared" si="2"/>
        <v>-5651</v>
      </c>
      <c r="K21" s="5"/>
    </row>
    <row r="22" spans="1:11">
      <c r="A22" s="58">
        <v>21</v>
      </c>
      <c r="B22" s="59" t="s">
        <v>113</v>
      </c>
      <c r="C22" s="78">
        <v>8226</v>
      </c>
      <c r="D22" s="78">
        <v>7717</v>
      </c>
      <c r="E22" s="82">
        <v>6849</v>
      </c>
      <c r="F22" s="80">
        <f t="shared" si="3"/>
        <v>7.922791821096906E-3</v>
      </c>
      <c r="G22" s="55">
        <f t="shared" si="0"/>
        <v>-0.16739606126914661</v>
      </c>
      <c r="H22" s="38">
        <f t="shared" si="1"/>
        <v>-1377</v>
      </c>
      <c r="I22" s="56">
        <f t="shared" si="4"/>
        <v>4.3761242221812616E-3</v>
      </c>
      <c r="J22" s="44">
        <f t="shared" si="2"/>
        <v>-868</v>
      </c>
      <c r="K22" s="5"/>
    </row>
    <row r="23" spans="1:11">
      <c r="A23" s="58">
        <v>22</v>
      </c>
      <c r="B23" s="59" t="s">
        <v>114</v>
      </c>
      <c r="C23" s="78">
        <v>11651</v>
      </c>
      <c r="D23" s="78">
        <v>10191</v>
      </c>
      <c r="E23" s="82">
        <v>7075</v>
      </c>
      <c r="F23" s="80">
        <f t="shared" si="3"/>
        <v>8.1842242859192019E-3</v>
      </c>
      <c r="G23" s="55">
        <f t="shared" si="0"/>
        <v>-0.39275598661059136</v>
      </c>
      <c r="H23" s="38">
        <f t="shared" si="1"/>
        <v>-4576</v>
      </c>
      <c r="I23" s="56">
        <f t="shared" si="4"/>
        <v>1.4542588555338744E-2</v>
      </c>
      <c r="J23" s="44">
        <f t="shared" si="2"/>
        <v>-3116</v>
      </c>
      <c r="K23" s="5"/>
    </row>
    <row r="24" spans="1:11">
      <c r="A24" s="58">
        <v>23</v>
      </c>
      <c r="B24" s="59" t="s">
        <v>115</v>
      </c>
      <c r="C24" s="78">
        <v>7022</v>
      </c>
      <c r="D24" s="78">
        <v>6566</v>
      </c>
      <c r="E24" s="82">
        <v>6081</v>
      </c>
      <c r="F24" s="80">
        <f t="shared" si="3"/>
        <v>7.0343841530282206E-3</v>
      </c>
      <c r="G24" s="55">
        <f t="shared" si="0"/>
        <v>-0.134007405297636</v>
      </c>
      <c r="H24" s="38">
        <f t="shared" si="1"/>
        <v>-941</v>
      </c>
      <c r="I24" s="56">
        <f t="shared" si="4"/>
        <v>2.9905104524855244E-3</v>
      </c>
      <c r="J24" s="44">
        <f t="shared" si="2"/>
        <v>-485</v>
      </c>
      <c r="K24" s="5"/>
    </row>
    <row r="25" spans="1:11">
      <c r="A25" s="58">
        <v>24</v>
      </c>
      <c r="B25" s="59" t="s">
        <v>116</v>
      </c>
      <c r="C25" s="78">
        <v>5183</v>
      </c>
      <c r="D25" s="78">
        <v>4654</v>
      </c>
      <c r="E25" s="82">
        <v>3661</v>
      </c>
      <c r="F25" s="80">
        <f t="shared" si="3"/>
        <v>4.2349745739576252E-3</v>
      </c>
      <c r="G25" s="55">
        <f t="shared" si="0"/>
        <v>-0.29365232490835425</v>
      </c>
      <c r="H25" s="38">
        <f t="shared" si="1"/>
        <v>-1522</v>
      </c>
      <c r="I25" s="56">
        <f t="shared" si="4"/>
        <v>4.8369361410020911E-3</v>
      </c>
      <c r="J25" s="44">
        <f t="shared" si="2"/>
        <v>-993</v>
      </c>
      <c r="K25" s="5"/>
    </row>
    <row r="26" spans="1:11">
      <c r="A26" s="58">
        <v>25</v>
      </c>
      <c r="B26" s="59" t="s">
        <v>117</v>
      </c>
      <c r="C26" s="78">
        <v>10161</v>
      </c>
      <c r="D26" s="78">
        <v>7908</v>
      </c>
      <c r="E26" s="82">
        <v>5890</v>
      </c>
      <c r="F26" s="80">
        <f t="shared" si="3"/>
        <v>6.8134390168288475E-3</v>
      </c>
      <c r="G26" s="55">
        <f t="shared" si="0"/>
        <v>-0.42033264442476131</v>
      </c>
      <c r="H26" s="38">
        <f t="shared" si="1"/>
        <v>-4271</v>
      </c>
      <c r="I26" s="56">
        <f t="shared" si="4"/>
        <v>1.3573294519198378E-2</v>
      </c>
      <c r="J26" s="44">
        <f t="shared" si="2"/>
        <v>-2018</v>
      </c>
      <c r="K26" s="5"/>
    </row>
    <row r="27" spans="1:11">
      <c r="A27" s="58">
        <v>26</v>
      </c>
      <c r="B27" s="59" t="s">
        <v>118</v>
      </c>
      <c r="C27" s="78">
        <v>7568</v>
      </c>
      <c r="D27" s="78">
        <v>7238</v>
      </c>
      <c r="E27" s="82">
        <v>5099</v>
      </c>
      <c r="F27" s="80">
        <f t="shared" si="3"/>
        <v>5.8984253899508135E-3</v>
      </c>
      <c r="G27" s="55">
        <f t="shared" si="0"/>
        <v>-0.32624207188160675</v>
      </c>
      <c r="H27" s="38">
        <f t="shared" si="1"/>
        <v>-2469</v>
      </c>
      <c r="I27" s="56">
        <f t="shared" si="4"/>
        <v>7.8465146728870973E-3</v>
      </c>
      <c r="J27" s="44">
        <f t="shared" si="2"/>
        <v>-2139</v>
      </c>
      <c r="K27" s="5"/>
    </row>
    <row r="28" spans="1:11">
      <c r="A28" s="58">
        <v>27</v>
      </c>
      <c r="B28" s="59" t="s">
        <v>119</v>
      </c>
      <c r="C28" s="78">
        <v>18235</v>
      </c>
      <c r="D28" s="78">
        <v>17250</v>
      </c>
      <c r="E28" s="82">
        <v>11066</v>
      </c>
      <c r="F28" s="80">
        <f t="shared" si="3"/>
        <v>1.280093652975009E-2</v>
      </c>
      <c r="G28" s="55">
        <f t="shared" si="0"/>
        <v>-0.39314505072662465</v>
      </c>
      <c r="H28" s="38">
        <f t="shared" si="1"/>
        <v>-7169</v>
      </c>
      <c r="I28" s="56">
        <f t="shared" si="4"/>
        <v>2.2783176869148485E-2</v>
      </c>
      <c r="J28" s="44">
        <f t="shared" si="2"/>
        <v>-6184</v>
      </c>
      <c r="K28" s="5"/>
    </row>
    <row r="29" spans="1:11">
      <c r="A29" s="58">
        <v>28</v>
      </c>
      <c r="B29" s="59" t="s">
        <v>120</v>
      </c>
      <c r="C29" s="78">
        <v>10546</v>
      </c>
      <c r="D29" s="78">
        <v>8857</v>
      </c>
      <c r="E29" s="82">
        <v>7003</v>
      </c>
      <c r="F29" s="80">
        <f t="shared" si="3"/>
        <v>8.100936067037762E-3</v>
      </c>
      <c r="G29" s="55">
        <f t="shared" si="0"/>
        <v>-0.33595676085719706</v>
      </c>
      <c r="H29" s="38">
        <f t="shared" si="1"/>
        <v>-3543</v>
      </c>
      <c r="I29" s="56">
        <f t="shared" si="4"/>
        <v>1.1259700885394486E-2</v>
      </c>
      <c r="J29" s="44">
        <f t="shared" si="2"/>
        <v>-1854</v>
      </c>
      <c r="K29" s="5"/>
    </row>
    <row r="30" spans="1:11">
      <c r="A30" s="58">
        <v>29</v>
      </c>
      <c r="B30" s="59" t="s">
        <v>121</v>
      </c>
      <c r="C30" s="78">
        <v>3202</v>
      </c>
      <c r="D30" s="78">
        <v>2750</v>
      </c>
      <c r="E30" s="82">
        <v>1993</v>
      </c>
      <c r="F30" s="80">
        <f t="shared" si="3"/>
        <v>2.3054641698709495E-3</v>
      </c>
      <c r="G30" s="55">
        <f t="shared" si="0"/>
        <v>-0.37757651467832604</v>
      </c>
      <c r="H30" s="38">
        <f t="shared" si="1"/>
        <v>-1209</v>
      </c>
      <c r="I30" s="56">
        <f t="shared" si="4"/>
        <v>3.8422179989957479E-3</v>
      </c>
      <c r="J30" s="44">
        <f t="shared" si="2"/>
        <v>-757</v>
      </c>
      <c r="K30" s="5"/>
    </row>
    <row r="31" spans="1:11">
      <c r="A31" s="58">
        <v>30</v>
      </c>
      <c r="B31" s="59" t="s">
        <v>122</v>
      </c>
      <c r="C31" s="78">
        <v>876</v>
      </c>
      <c r="D31" s="78">
        <v>2497</v>
      </c>
      <c r="E31" s="82">
        <v>2082</v>
      </c>
      <c r="F31" s="80">
        <f t="shared" si="3"/>
        <v>2.4084176626549508E-3</v>
      </c>
      <c r="G31" s="55">
        <f t="shared" si="0"/>
        <v>1.3767123287671232</v>
      </c>
      <c r="H31" s="38">
        <f t="shared" si="1"/>
        <v>1206</v>
      </c>
      <c r="I31" s="56">
        <f t="shared" si="4"/>
        <v>-3.8326839592960067E-3</v>
      </c>
      <c r="J31" s="44">
        <f t="shared" si="2"/>
        <v>-415</v>
      </c>
      <c r="K31" s="5"/>
    </row>
    <row r="32" spans="1:11">
      <c r="A32" s="58">
        <v>31</v>
      </c>
      <c r="B32" s="59" t="s">
        <v>123</v>
      </c>
      <c r="C32" s="78">
        <v>27461</v>
      </c>
      <c r="D32" s="78">
        <v>24306</v>
      </c>
      <c r="E32" s="82">
        <v>18419</v>
      </c>
      <c r="F32" s="80">
        <f t="shared" si="3"/>
        <v>2.1306745883017071E-2</v>
      </c>
      <c r="G32" s="55">
        <f t="shared" si="0"/>
        <v>-0.32926696041659081</v>
      </c>
      <c r="H32" s="38">
        <f t="shared" si="1"/>
        <v>-9042</v>
      </c>
      <c r="I32" s="56">
        <f t="shared" si="4"/>
        <v>2.8735595655020308E-2</v>
      </c>
      <c r="J32" s="44">
        <f t="shared" si="2"/>
        <v>-5887</v>
      </c>
      <c r="K32" s="5"/>
    </row>
    <row r="33" spans="1:12">
      <c r="A33" s="58">
        <v>32</v>
      </c>
      <c r="B33" s="59" t="s">
        <v>124</v>
      </c>
      <c r="C33" s="78">
        <v>7414</v>
      </c>
      <c r="D33" s="78">
        <v>6687</v>
      </c>
      <c r="E33" s="82">
        <v>5008</v>
      </c>
      <c r="F33" s="80">
        <f t="shared" si="3"/>
        <v>5.793158335531217E-3</v>
      </c>
      <c r="G33" s="55">
        <f t="shared" si="0"/>
        <v>-0.32452117615322362</v>
      </c>
      <c r="H33" s="38">
        <f t="shared" si="1"/>
        <v>-2406</v>
      </c>
      <c r="I33" s="56">
        <f t="shared" si="4"/>
        <v>7.6462998391925302E-3</v>
      </c>
      <c r="J33" s="44">
        <f t="shared" si="2"/>
        <v>-1679</v>
      </c>
      <c r="K33" s="5"/>
      <c r="L33" s="12"/>
    </row>
    <row r="34" spans="1:12">
      <c r="A34" s="58">
        <v>33</v>
      </c>
      <c r="B34" s="59" t="s">
        <v>125</v>
      </c>
      <c r="C34" s="78">
        <v>43780</v>
      </c>
      <c r="D34" s="78">
        <v>34209</v>
      </c>
      <c r="E34" s="82">
        <v>24116</v>
      </c>
      <c r="F34" s="80">
        <f t="shared" si="3"/>
        <v>2.7896926202010949E-2</v>
      </c>
      <c r="G34" s="55">
        <f t="shared" ref="G34:G65" si="5">(E34-C34)/C34</f>
        <v>-0.44915486523526726</v>
      </c>
      <c r="H34" s="38">
        <f t="shared" ref="H34:H65" si="6">E34-C34</f>
        <v>-19664</v>
      </c>
      <c r="I34" s="56">
        <f t="shared" si="4"/>
        <v>6.249245221857104E-2</v>
      </c>
      <c r="J34" s="44">
        <f t="shared" ref="J34:J66" si="7">E34-D34</f>
        <v>-10093</v>
      </c>
      <c r="K34" s="5"/>
      <c r="L34" s="12"/>
    </row>
    <row r="35" spans="1:12">
      <c r="A35" s="58">
        <v>34</v>
      </c>
      <c r="B35" s="59" t="s">
        <v>126</v>
      </c>
      <c r="C35" s="78">
        <v>6856</v>
      </c>
      <c r="D35" s="78">
        <v>6102</v>
      </c>
      <c r="E35" s="82">
        <v>4693</v>
      </c>
      <c r="F35" s="80">
        <f t="shared" si="3"/>
        <v>5.4287723779249206E-3</v>
      </c>
      <c r="G35" s="55">
        <f t="shared" si="5"/>
        <v>-0.31549008168028003</v>
      </c>
      <c r="H35" s="38">
        <f t="shared" si="6"/>
        <v>-2163</v>
      </c>
      <c r="I35" s="56">
        <f t="shared" si="4"/>
        <v>6.8740426235134842E-3</v>
      </c>
      <c r="J35" s="44">
        <f t="shared" si="7"/>
        <v>-1409</v>
      </c>
    </row>
    <row r="36" spans="1:12" ht="15.75" customHeight="1">
      <c r="A36" s="58">
        <v>35</v>
      </c>
      <c r="B36" s="59" t="s">
        <v>127</v>
      </c>
      <c r="C36" s="78">
        <v>30939</v>
      </c>
      <c r="D36" s="78">
        <v>28992</v>
      </c>
      <c r="E36" s="82">
        <v>19471</v>
      </c>
      <c r="F36" s="80">
        <f t="shared" si="3"/>
        <v>2.2523679303340319E-2</v>
      </c>
      <c r="G36" s="55">
        <f t="shared" si="5"/>
        <v>-0.37066485665341481</v>
      </c>
      <c r="H36" s="38">
        <f t="shared" si="6"/>
        <v>-11468</v>
      </c>
      <c r="I36" s="56">
        <f t="shared" si="4"/>
        <v>3.6445455758877782E-2</v>
      </c>
      <c r="J36" s="44">
        <f t="shared" si="7"/>
        <v>-9521</v>
      </c>
    </row>
    <row r="37" spans="1:12">
      <c r="A37" s="58">
        <v>36</v>
      </c>
      <c r="B37" s="59" t="s">
        <v>128</v>
      </c>
      <c r="C37" s="78">
        <v>5159</v>
      </c>
      <c r="D37" s="78">
        <v>4728</v>
      </c>
      <c r="E37" s="82">
        <v>3427</v>
      </c>
      <c r="F37" s="80">
        <f t="shared" si="3"/>
        <v>3.9642878625929471E-3</v>
      </c>
      <c r="G37" s="55">
        <f t="shared" si="5"/>
        <v>-0.33572397751502231</v>
      </c>
      <c r="H37" s="38">
        <f t="shared" si="6"/>
        <v>-1732</v>
      </c>
      <c r="I37" s="56">
        <f t="shared" si="4"/>
        <v>5.5043189199839825E-3</v>
      </c>
      <c r="J37" s="44">
        <f t="shared" si="7"/>
        <v>-1301</v>
      </c>
    </row>
    <row r="38" spans="1:12">
      <c r="A38" s="58">
        <v>37</v>
      </c>
      <c r="B38" s="59" t="s">
        <v>129</v>
      </c>
      <c r="C38" s="78">
        <v>11095</v>
      </c>
      <c r="D38" s="78">
        <v>9890</v>
      </c>
      <c r="E38" s="82">
        <v>8031</v>
      </c>
      <c r="F38" s="80">
        <f t="shared" si="3"/>
        <v>9.2901067477338672E-3</v>
      </c>
      <c r="G38" s="55">
        <f t="shared" si="5"/>
        <v>-0.2761604326273096</v>
      </c>
      <c r="H38" s="38">
        <f t="shared" si="6"/>
        <v>-3064</v>
      </c>
      <c r="I38" s="56">
        <f t="shared" si="4"/>
        <v>9.7374325466691239E-3</v>
      </c>
      <c r="J38" s="44">
        <f t="shared" si="7"/>
        <v>-1859</v>
      </c>
    </row>
    <row r="39" spans="1:12">
      <c r="A39" s="58">
        <v>38</v>
      </c>
      <c r="B39" s="59" t="s">
        <v>130</v>
      </c>
      <c r="C39" s="78">
        <v>13738</v>
      </c>
      <c r="D39" s="78">
        <v>12368</v>
      </c>
      <c r="E39" s="82">
        <v>9147</v>
      </c>
      <c r="F39" s="80">
        <f t="shared" si="3"/>
        <v>1.0581074140396175E-2</v>
      </c>
      <c r="G39" s="55">
        <f t="shared" si="5"/>
        <v>-0.33418255932450136</v>
      </c>
      <c r="H39" s="38">
        <f t="shared" si="6"/>
        <v>-4591</v>
      </c>
      <c r="I39" s="56">
        <f t="shared" si="4"/>
        <v>1.4590258753837451E-2</v>
      </c>
      <c r="J39" s="44">
        <f t="shared" si="7"/>
        <v>-3221</v>
      </c>
    </row>
    <row r="40" spans="1:12">
      <c r="A40" s="58">
        <v>39</v>
      </c>
      <c r="B40" s="59" t="s">
        <v>131</v>
      </c>
      <c r="C40" s="78">
        <v>5851</v>
      </c>
      <c r="D40" s="78">
        <v>5316</v>
      </c>
      <c r="E40" s="82">
        <v>4480</v>
      </c>
      <c r="F40" s="80">
        <f t="shared" si="3"/>
        <v>5.182378063733996E-3</v>
      </c>
      <c r="G40" s="55">
        <f t="shared" si="5"/>
        <v>-0.23431891984276193</v>
      </c>
      <c r="H40" s="38">
        <f t="shared" si="6"/>
        <v>-1371</v>
      </c>
      <c r="I40" s="56">
        <f t="shared" si="4"/>
        <v>4.3570561427817784E-3</v>
      </c>
      <c r="J40" s="44">
        <f t="shared" si="7"/>
        <v>-836</v>
      </c>
    </row>
    <row r="41" spans="1:12">
      <c r="A41" s="58">
        <v>40</v>
      </c>
      <c r="B41" s="59" t="s">
        <v>132</v>
      </c>
      <c r="C41" s="78">
        <v>4487</v>
      </c>
      <c r="D41" s="78">
        <v>4105</v>
      </c>
      <c r="E41" s="82">
        <v>3103</v>
      </c>
      <c r="F41" s="80">
        <f t="shared" si="3"/>
        <v>3.5894908776264709E-3</v>
      </c>
      <c r="G41" s="55">
        <f t="shared" si="5"/>
        <v>-0.30844662357922886</v>
      </c>
      <c r="H41" s="38">
        <f t="shared" si="6"/>
        <v>-1384</v>
      </c>
      <c r="I41" s="56">
        <f t="shared" si="4"/>
        <v>4.3983703148139913E-3</v>
      </c>
      <c r="J41" s="44">
        <f t="shared" si="7"/>
        <v>-1002</v>
      </c>
    </row>
    <row r="42" spans="1:12">
      <c r="A42" s="58">
        <v>41</v>
      </c>
      <c r="B42" s="59" t="s">
        <v>133</v>
      </c>
      <c r="C42" s="78">
        <v>3767</v>
      </c>
      <c r="D42" s="78">
        <v>3004</v>
      </c>
      <c r="E42" s="82">
        <v>2208</v>
      </c>
      <c r="F42" s="80">
        <f t="shared" si="3"/>
        <v>2.5541720456974696E-3</v>
      </c>
      <c r="G42" s="55">
        <f t="shared" si="5"/>
        <v>-0.41385718078046191</v>
      </c>
      <c r="H42" s="38">
        <f t="shared" si="6"/>
        <v>-1559</v>
      </c>
      <c r="I42" s="56">
        <f t="shared" si="4"/>
        <v>4.9545226306322342E-3</v>
      </c>
      <c r="J42" s="44">
        <f t="shared" si="7"/>
        <v>-796</v>
      </c>
    </row>
    <row r="43" spans="1:12">
      <c r="A43" s="58">
        <v>42</v>
      </c>
      <c r="B43" s="59" t="s">
        <v>134</v>
      </c>
      <c r="C43" s="78">
        <v>50507</v>
      </c>
      <c r="D43" s="78">
        <v>46429</v>
      </c>
      <c r="E43" s="82">
        <v>31042</v>
      </c>
      <c r="F43" s="80">
        <f t="shared" si="3"/>
        <v>3.5908790146078284E-2</v>
      </c>
      <c r="G43" s="55">
        <f t="shared" si="5"/>
        <v>-0.38539212386401883</v>
      </c>
      <c r="H43" s="38">
        <f t="shared" si="6"/>
        <v>-19465</v>
      </c>
      <c r="I43" s="56">
        <f t="shared" si="4"/>
        <v>6.1860027585154867E-2</v>
      </c>
      <c r="J43" s="44">
        <f t="shared" si="7"/>
        <v>-15387</v>
      </c>
    </row>
    <row r="44" spans="1:12">
      <c r="A44" s="58">
        <v>43</v>
      </c>
      <c r="B44" s="59" t="s">
        <v>135</v>
      </c>
      <c r="C44" s="78">
        <v>9239</v>
      </c>
      <c r="D44" s="78">
        <v>8205</v>
      </c>
      <c r="E44" s="82">
        <v>5893</v>
      </c>
      <c r="F44" s="80">
        <f t="shared" si="3"/>
        <v>6.8169093592822406E-3</v>
      </c>
      <c r="G44" s="55">
        <f t="shared" si="5"/>
        <v>-0.36216040697045132</v>
      </c>
      <c r="H44" s="38">
        <f t="shared" si="6"/>
        <v>-3346</v>
      </c>
      <c r="I44" s="56">
        <f t="shared" si="4"/>
        <v>1.0633632278444808E-2</v>
      </c>
      <c r="J44" s="44">
        <f t="shared" si="7"/>
        <v>-2312</v>
      </c>
    </row>
    <row r="45" spans="1:12">
      <c r="A45" s="58">
        <v>44</v>
      </c>
      <c r="B45" s="59" t="s">
        <v>136</v>
      </c>
      <c r="C45" s="78">
        <v>15878</v>
      </c>
      <c r="D45" s="78">
        <v>14509</v>
      </c>
      <c r="E45" s="82">
        <v>10526</v>
      </c>
      <c r="F45" s="80">
        <f t="shared" si="3"/>
        <v>1.2176274888139296E-2</v>
      </c>
      <c r="G45" s="55">
        <f t="shared" si="5"/>
        <v>-0.33707015996976947</v>
      </c>
      <c r="H45" s="38">
        <f t="shared" si="6"/>
        <v>-5352</v>
      </c>
      <c r="I45" s="56">
        <f t="shared" si="4"/>
        <v>1.7008726824338495E-2</v>
      </c>
      <c r="J45" s="44">
        <f t="shared" si="7"/>
        <v>-3983</v>
      </c>
    </row>
    <row r="46" spans="1:12">
      <c r="A46" s="58">
        <v>45</v>
      </c>
      <c r="B46" s="59" t="s">
        <v>137</v>
      </c>
      <c r="C46" s="78">
        <v>42129</v>
      </c>
      <c r="D46" s="78">
        <v>36591</v>
      </c>
      <c r="E46" s="82">
        <v>25029</v>
      </c>
      <c r="F46" s="80">
        <f t="shared" si="3"/>
        <v>2.8953067088660311E-2</v>
      </c>
      <c r="G46" s="55">
        <f t="shared" si="5"/>
        <v>-0.40589617603076267</v>
      </c>
      <c r="H46" s="38">
        <f t="shared" si="6"/>
        <v>-17100</v>
      </c>
      <c r="I46" s="56">
        <f t="shared" si="4"/>
        <v>5.4344026288525464E-2</v>
      </c>
      <c r="J46" s="44">
        <f t="shared" si="7"/>
        <v>-11562</v>
      </c>
    </row>
    <row r="47" spans="1:12">
      <c r="A47" s="58">
        <v>46</v>
      </c>
      <c r="B47" s="59" t="s">
        <v>138</v>
      </c>
      <c r="C47" s="78">
        <v>12874</v>
      </c>
      <c r="D47" s="78">
        <v>12081</v>
      </c>
      <c r="E47" s="82">
        <v>10296</v>
      </c>
      <c r="F47" s="80">
        <f t="shared" si="3"/>
        <v>1.1910215300045808E-2</v>
      </c>
      <c r="G47" s="55">
        <f t="shared" si="5"/>
        <v>-0.20024856299518409</v>
      </c>
      <c r="H47" s="38">
        <f t="shared" si="6"/>
        <v>-2578</v>
      </c>
      <c r="I47" s="56">
        <f t="shared" si="4"/>
        <v>8.192918115311032E-3</v>
      </c>
      <c r="J47" s="44">
        <f t="shared" si="7"/>
        <v>-1785</v>
      </c>
    </row>
    <row r="48" spans="1:12">
      <c r="A48" s="58">
        <v>47</v>
      </c>
      <c r="B48" s="59" t="s">
        <v>139</v>
      </c>
      <c r="C48" s="78">
        <v>9925</v>
      </c>
      <c r="D48" s="78">
        <v>10312</v>
      </c>
      <c r="E48" s="82">
        <v>8522</v>
      </c>
      <c r="F48" s="80">
        <f t="shared" si="3"/>
        <v>9.8580861292725704E-3</v>
      </c>
      <c r="G48" s="55">
        <f t="shared" si="5"/>
        <v>-0.14136020151133502</v>
      </c>
      <c r="H48" s="38">
        <f t="shared" si="6"/>
        <v>-1403</v>
      </c>
      <c r="I48" s="56">
        <f t="shared" si="4"/>
        <v>4.4587525662456856E-3</v>
      </c>
      <c r="J48" s="44">
        <f t="shared" si="7"/>
        <v>-1790</v>
      </c>
    </row>
    <row r="49" spans="1:10">
      <c r="A49" s="58">
        <v>48</v>
      </c>
      <c r="B49" s="59" t="s">
        <v>140</v>
      </c>
      <c r="C49" s="78">
        <v>14926</v>
      </c>
      <c r="D49" s="78">
        <v>13523</v>
      </c>
      <c r="E49" s="82">
        <v>9483</v>
      </c>
      <c r="F49" s="80">
        <f t="shared" si="3"/>
        <v>1.0969752495176224E-2</v>
      </c>
      <c r="G49" s="55">
        <f t="shared" si="5"/>
        <v>-0.36466568404127025</v>
      </c>
      <c r="H49" s="38">
        <f t="shared" si="6"/>
        <v>-5443</v>
      </c>
      <c r="I49" s="56">
        <f t="shared" si="4"/>
        <v>1.7297926028563983E-2</v>
      </c>
      <c r="J49" s="44">
        <f t="shared" si="7"/>
        <v>-4040</v>
      </c>
    </row>
    <row r="50" spans="1:10">
      <c r="A50" s="58">
        <v>49</v>
      </c>
      <c r="B50" s="59" t="s">
        <v>141</v>
      </c>
      <c r="C50" s="78">
        <v>3123</v>
      </c>
      <c r="D50" s="78">
        <v>2663</v>
      </c>
      <c r="E50" s="82">
        <v>1655</v>
      </c>
      <c r="F50" s="80">
        <f t="shared" si="3"/>
        <v>1.9144722534553042E-3</v>
      </c>
      <c r="G50" s="55">
        <f t="shared" si="5"/>
        <v>-0.47006083893691963</v>
      </c>
      <c r="H50" s="38">
        <f t="shared" si="6"/>
        <v>-1468</v>
      </c>
      <c r="I50" s="56">
        <f t="shared" si="4"/>
        <v>4.6653234264067475E-3</v>
      </c>
      <c r="J50" s="44">
        <f t="shared" si="7"/>
        <v>-1008</v>
      </c>
    </row>
    <row r="51" spans="1:10">
      <c r="A51" s="58">
        <v>50</v>
      </c>
      <c r="B51" s="59" t="s">
        <v>142</v>
      </c>
      <c r="C51" s="78">
        <v>9497</v>
      </c>
      <c r="D51" s="78">
        <v>8783</v>
      </c>
      <c r="E51" s="82">
        <v>6328</v>
      </c>
      <c r="F51" s="80">
        <f t="shared" si="3"/>
        <v>7.3201090150242691E-3</v>
      </c>
      <c r="G51" s="55">
        <f t="shared" si="5"/>
        <v>-0.33368432136464149</v>
      </c>
      <c r="H51" s="38">
        <f t="shared" si="6"/>
        <v>-3169</v>
      </c>
      <c r="I51" s="56">
        <f t="shared" si="4"/>
        <v>1.0071123936160071E-2</v>
      </c>
      <c r="J51" s="44">
        <f t="shared" si="7"/>
        <v>-2455</v>
      </c>
    </row>
    <row r="52" spans="1:10">
      <c r="A52" s="58">
        <v>51</v>
      </c>
      <c r="B52" s="59" t="s">
        <v>143</v>
      </c>
      <c r="C52" s="78">
        <v>13604</v>
      </c>
      <c r="D52" s="78">
        <v>13200</v>
      </c>
      <c r="E52" s="82">
        <v>9069</v>
      </c>
      <c r="F52" s="80">
        <f t="shared" si="3"/>
        <v>1.0490845236607949E-2</v>
      </c>
      <c r="G52" s="55">
        <f t="shared" si="5"/>
        <v>-0.33335783593060864</v>
      </c>
      <c r="H52" s="38">
        <f t="shared" si="6"/>
        <v>-4535</v>
      </c>
      <c r="I52" s="56">
        <f t="shared" si="4"/>
        <v>1.4412290012775613E-2</v>
      </c>
      <c r="J52" s="44">
        <f t="shared" si="7"/>
        <v>-4131</v>
      </c>
    </row>
    <row r="53" spans="1:10">
      <c r="A53" s="58">
        <v>52</v>
      </c>
      <c r="B53" s="59" t="s">
        <v>144</v>
      </c>
      <c r="C53" s="78">
        <v>14676</v>
      </c>
      <c r="D53" s="78">
        <v>12559</v>
      </c>
      <c r="E53" s="82">
        <v>10476</v>
      </c>
      <c r="F53" s="80">
        <f t="shared" si="3"/>
        <v>1.2118435847249406E-2</v>
      </c>
      <c r="G53" s="55">
        <f t="shared" si="5"/>
        <v>-0.28618152085036797</v>
      </c>
      <c r="H53" s="38">
        <f t="shared" si="6"/>
        <v>-4200</v>
      </c>
      <c r="I53" s="56">
        <f t="shared" si="4"/>
        <v>1.3347655579637834E-2</v>
      </c>
      <c r="J53" s="44">
        <f t="shared" si="7"/>
        <v>-2083</v>
      </c>
    </row>
    <row r="54" spans="1:10">
      <c r="A54" s="58">
        <v>53</v>
      </c>
      <c r="B54" s="59" t="s">
        <v>145</v>
      </c>
      <c r="C54" s="78">
        <v>11088</v>
      </c>
      <c r="D54" s="78">
        <v>9443</v>
      </c>
      <c r="E54" s="82">
        <v>6942</v>
      </c>
      <c r="F54" s="80">
        <f t="shared" si="3"/>
        <v>8.0303724371520984E-3</v>
      </c>
      <c r="G54" s="55">
        <f t="shared" si="5"/>
        <v>-0.37391774891774893</v>
      </c>
      <c r="H54" s="38">
        <f t="shared" si="6"/>
        <v>-4146</v>
      </c>
      <c r="I54" s="56">
        <f t="shared" si="4"/>
        <v>1.317604286504249E-2</v>
      </c>
      <c r="J54" s="44">
        <f t="shared" si="7"/>
        <v>-2501</v>
      </c>
    </row>
    <row r="55" spans="1:10">
      <c r="A55" s="58">
        <v>54</v>
      </c>
      <c r="B55" s="59" t="s">
        <v>146</v>
      </c>
      <c r="C55" s="78">
        <v>13284</v>
      </c>
      <c r="D55" s="78">
        <v>11036</v>
      </c>
      <c r="E55" s="82">
        <v>7590</v>
      </c>
      <c r="F55" s="80">
        <f t="shared" si="3"/>
        <v>8.7799664070850516E-3</v>
      </c>
      <c r="G55" s="55">
        <f t="shared" si="5"/>
        <v>-0.42863595302619695</v>
      </c>
      <c r="H55" s="38">
        <f t="shared" si="6"/>
        <v>-5694</v>
      </c>
      <c r="I55" s="56">
        <f t="shared" si="4"/>
        <v>1.8095607350109007E-2</v>
      </c>
      <c r="J55" s="44">
        <f t="shared" si="7"/>
        <v>-3446</v>
      </c>
    </row>
    <row r="56" spans="1:10">
      <c r="A56" s="58">
        <v>55</v>
      </c>
      <c r="B56" s="59" t="s">
        <v>147</v>
      </c>
      <c r="C56" s="78">
        <v>27962</v>
      </c>
      <c r="D56" s="78">
        <v>24391</v>
      </c>
      <c r="E56" s="82">
        <v>17210</v>
      </c>
      <c r="F56" s="80">
        <f t="shared" si="3"/>
        <v>1.9908197874299569E-2</v>
      </c>
      <c r="G56" s="55">
        <f t="shared" si="5"/>
        <v>-0.38452185108361348</v>
      </c>
      <c r="H56" s="38">
        <f t="shared" si="6"/>
        <v>-10752</v>
      </c>
      <c r="I56" s="56">
        <f t="shared" si="4"/>
        <v>3.4169998283872856E-2</v>
      </c>
      <c r="J56" s="44">
        <f t="shared" si="7"/>
        <v>-7181</v>
      </c>
    </row>
    <row r="57" spans="1:10">
      <c r="A57" s="58">
        <v>56</v>
      </c>
      <c r="B57" s="59" t="s">
        <v>148</v>
      </c>
      <c r="C57" s="78">
        <v>2441</v>
      </c>
      <c r="D57" s="78">
        <v>2165</v>
      </c>
      <c r="E57" s="82">
        <v>1804</v>
      </c>
      <c r="F57" s="80">
        <f t="shared" si="3"/>
        <v>2.0868325953071714E-3</v>
      </c>
      <c r="G57" s="55">
        <f t="shared" si="5"/>
        <v>-0.26095862351495291</v>
      </c>
      <c r="H57" s="38">
        <f t="shared" si="6"/>
        <v>-637</v>
      </c>
      <c r="I57" s="56">
        <f t="shared" si="4"/>
        <v>2.0243944295784046E-3</v>
      </c>
      <c r="J57" s="44">
        <f t="shared" si="7"/>
        <v>-361</v>
      </c>
    </row>
    <row r="58" spans="1:10">
      <c r="A58" s="58">
        <v>57</v>
      </c>
      <c r="B58" s="59" t="s">
        <v>149</v>
      </c>
      <c r="C58" s="78">
        <v>4176</v>
      </c>
      <c r="D58" s="78">
        <v>3787</v>
      </c>
      <c r="E58" s="82">
        <v>2883</v>
      </c>
      <c r="F58" s="80">
        <f t="shared" si="3"/>
        <v>3.3349990977109621E-3</v>
      </c>
      <c r="G58" s="55">
        <f t="shared" si="5"/>
        <v>-0.30962643678160917</v>
      </c>
      <c r="H58" s="38">
        <f t="shared" si="6"/>
        <v>-1293</v>
      </c>
      <c r="I58" s="56">
        <f t="shared" si="4"/>
        <v>4.1091711105885045E-3</v>
      </c>
      <c r="J58" s="44">
        <f t="shared" si="7"/>
        <v>-904</v>
      </c>
    </row>
    <row r="59" spans="1:10">
      <c r="A59" s="58">
        <v>58</v>
      </c>
      <c r="B59" s="59" t="s">
        <v>150</v>
      </c>
      <c r="C59" s="78">
        <v>16521</v>
      </c>
      <c r="D59" s="78">
        <v>14389</v>
      </c>
      <c r="E59" s="82">
        <v>10139</v>
      </c>
      <c r="F59" s="80">
        <f t="shared" si="3"/>
        <v>1.1728600711651559E-2</v>
      </c>
      <c r="G59" s="55">
        <f t="shared" si="5"/>
        <v>-0.38629622904182553</v>
      </c>
      <c r="H59" s="38">
        <f t="shared" si="6"/>
        <v>-6382</v>
      </c>
      <c r="I59" s="56">
        <f t="shared" si="4"/>
        <v>2.0282080454583015E-2</v>
      </c>
      <c r="J59" s="44">
        <f t="shared" si="7"/>
        <v>-4250</v>
      </c>
    </row>
    <row r="60" spans="1:10">
      <c r="A60" s="58">
        <v>59</v>
      </c>
      <c r="B60" s="59" t="s">
        <v>151</v>
      </c>
      <c r="C60" s="78">
        <v>8695</v>
      </c>
      <c r="D60" s="78">
        <v>8047</v>
      </c>
      <c r="E60" s="82">
        <v>6285</v>
      </c>
      <c r="F60" s="80">
        <f t="shared" si="3"/>
        <v>7.270367439858965E-3</v>
      </c>
      <c r="G60" s="55">
        <f t="shared" si="5"/>
        <v>-0.27717078780908566</v>
      </c>
      <c r="H60" s="38">
        <f t="shared" si="6"/>
        <v>-2410</v>
      </c>
      <c r="I60" s="56">
        <f t="shared" si="4"/>
        <v>7.6590118921255187E-3</v>
      </c>
      <c r="J60" s="44">
        <f t="shared" si="7"/>
        <v>-1762</v>
      </c>
    </row>
    <row r="61" spans="1:10">
      <c r="A61" s="58">
        <v>60</v>
      </c>
      <c r="B61" s="59" t="s">
        <v>152</v>
      </c>
      <c r="C61" s="78">
        <v>12499</v>
      </c>
      <c r="D61" s="78">
        <v>10692</v>
      </c>
      <c r="E61" s="82">
        <v>7953</v>
      </c>
      <c r="F61" s="80">
        <f t="shared" si="3"/>
        <v>9.1998778439456412E-3</v>
      </c>
      <c r="G61" s="55">
        <f t="shared" si="5"/>
        <v>-0.36370909672773821</v>
      </c>
      <c r="H61" s="38">
        <f t="shared" si="6"/>
        <v>-4546</v>
      </c>
      <c r="I61" s="56">
        <f t="shared" si="4"/>
        <v>1.4447248158341331E-2</v>
      </c>
      <c r="J61" s="44">
        <f t="shared" si="7"/>
        <v>-2739</v>
      </c>
    </row>
    <row r="62" spans="1:10">
      <c r="A62" s="58">
        <v>61</v>
      </c>
      <c r="B62" s="59" t="s">
        <v>153</v>
      </c>
      <c r="C62" s="78">
        <v>7654</v>
      </c>
      <c r="D62" s="78">
        <v>6555</v>
      </c>
      <c r="E62" s="82">
        <v>5292</v>
      </c>
      <c r="F62" s="80">
        <f t="shared" si="3"/>
        <v>6.1216840877857826E-3</v>
      </c>
      <c r="G62" s="55">
        <f t="shared" si="5"/>
        <v>-0.30859681212437939</v>
      </c>
      <c r="H62" s="38">
        <f t="shared" si="6"/>
        <v>-2362</v>
      </c>
      <c r="I62" s="56">
        <f t="shared" si="4"/>
        <v>7.5064672569296583E-3</v>
      </c>
      <c r="J62" s="44">
        <f t="shared" si="7"/>
        <v>-1263</v>
      </c>
    </row>
    <row r="63" spans="1:10">
      <c r="A63" s="58">
        <v>62</v>
      </c>
      <c r="B63" s="59" t="s">
        <v>154</v>
      </c>
      <c r="C63" s="78">
        <v>1369</v>
      </c>
      <c r="D63" s="78">
        <v>1304</v>
      </c>
      <c r="E63" s="82">
        <v>1114</v>
      </c>
      <c r="F63" s="80">
        <f t="shared" si="3"/>
        <v>1.2886538310267124E-3</v>
      </c>
      <c r="G63" s="55">
        <f t="shared" si="5"/>
        <v>-0.18626734842951059</v>
      </c>
      <c r="H63" s="38">
        <f t="shared" si="6"/>
        <v>-255</v>
      </c>
      <c r="I63" s="56">
        <f t="shared" si="4"/>
        <v>8.1039337447801128E-4</v>
      </c>
      <c r="J63" s="44">
        <f t="shared" si="7"/>
        <v>-190</v>
      </c>
    </row>
    <row r="64" spans="1:10">
      <c r="A64" s="58">
        <v>63</v>
      </c>
      <c r="B64" s="59" t="s">
        <v>155</v>
      </c>
      <c r="C64" s="78">
        <v>22817</v>
      </c>
      <c r="D64" s="78">
        <v>21428</v>
      </c>
      <c r="E64" s="82">
        <v>15797</v>
      </c>
      <c r="F64" s="80">
        <f t="shared" si="3"/>
        <v>1.8273666578751326E-2</v>
      </c>
      <c r="G64" s="55">
        <f t="shared" si="5"/>
        <v>-0.30766533724854278</v>
      </c>
      <c r="H64" s="38">
        <f t="shared" si="6"/>
        <v>-7020</v>
      </c>
      <c r="I64" s="56">
        <f t="shared" si="4"/>
        <v>2.2309652897394665E-2</v>
      </c>
      <c r="J64" s="44">
        <f t="shared" si="7"/>
        <v>-5631</v>
      </c>
    </row>
    <row r="65" spans="1:20">
      <c r="A65" s="58">
        <v>64</v>
      </c>
      <c r="B65" s="59" t="s">
        <v>156</v>
      </c>
      <c r="C65" s="78">
        <v>8703</v>
      </c>
      <c r="D65" s="78">
        <v>7938</v>
      </c>
      <c r="E65" s="82">
        <v>5497</v>
      </c>
      <c r="F65" s="80">
        <f t="shared" si="3"/>
        <v>6.358824155434325E-3</v>
      </c>
      <c r="G65" s="55">
        <f t="shared" si="5"/>
        <v>-0.36837871998161553</v>
      </c>
      <c r="H65" s="38">
        <f t="shared" si="6"/>
        <v>-3206</v>
      </c>
      <c r="I65" s="56">
        <f t="shared" si="4"/>
        <v>1.0188710425790212E-2</v>
      </c>
      <c r="J65" s="44">
        <f t="shared" si="7"/>
        <v>-2441</v>
      </c>
    </row>
    <row r="66" spans="1:20">
      <c r="A66" s="58">
        <v>65</v>
      </c>
      <c r="B66" s="59" t="s">
        <v>157</v>
      </c>
      <c r="C66" s="78">
        <v>3725</v>
      </c>
      <c r="D66" s="78">
        <v>3613</v>
      </c>
      <c r="E66" s="82">
        <v>3280</v>
      </c>
      <c r="F66" s="80">
        <f t="shared" si="3"/>
        <v>3.7942410823766756E-3</v>
      </c>
      <c r="G66" s="55">
        <f t="shared" ref="G66:G83" si="8">(E66-C66)/C66</f>
        <v>-0.11946308724832215</v>
      </c>
      <c r="H66" s="38">
        <f t="shared" ref="H66:H82" si="9">E66-C66</f>
        <v>-445</v>
      </c>
      <c r="I66" s="56">
        <f t="shared" si="4"/>
        <v>1.4142158887949609E-3</v>
      </c>
      <c r="J66" s="44">
        <f t="shared" si="7"/>
        <v>-333</v>
      </c>
      <c r="S66" s="13"/>
      <c r="T66" s="13"/>
    </row>
    <row r="67" spans="1:20">
      <c r="A67" s="58">
        <v>66</v>
      </c>
      <c r="B67" s="59" t="s">
        <v>158</v>
      </c>
      <c r="C67" s="78">
        <v>14999</v>
      </c>
      <c r="D67" s="78">
        <v>13744</v>
      </c>
      <c r="E67" s="82">
        <v>9088</v>
      </c>
      <c r="F67" s="80">
        <f t="shared" ref="F67:F82" si="10">E67/864468</f>
        <v>1.0512824072146106E-2</v>
      </c>
      <c r="G67" s="55">
        <f t="shared" si="8"/>
        <v>-0.39409293952930197</v>
      </c>
      <c r="H67" s="38">
        <f t="shared" si="9"/>
        <v>-5911</v>
      </c>
      <c r="I67" s="56">
        <f t="shared" ref="I67:I83" si="11">H67/$H$83</f>
        <v>1.8785236221723626E-2</v>
      </c>
      <c r="J67" s="44">
        <f t="shared" ref="J67:J82" si="12">E67-D67</f>
        <v>-4656</v>
      </c>
    </row>
    <row r="68" spans="1:20">
      <c r="A68" s="58">
        <v>67</v>
      </c>
      <c r="B68" s="59" t="s">
        <v>159</v>
      </c>
      <c r="C68" s="78">
        <v>2066</v>
      </c>
      <c r="D68" s="78">
        <v>1773</v>
      </c>
      <c r="E68" s="82">
        <v>1440</v>
      </c>
      <c r="F68" s="80">
        <f t="shared" si="10"/>
        <v>1.6657643776287845E-3</v>
      </c>
      <c r="G68" s="55">
        <f t="shared" si="8"/>
        <v>-0.30300096805421106</v>
      </c>
      <c r="H68" s="38">
        <f t="shared" si="9"/>
        <v>-626</v>
      </c>
      <c r="I68" s="56">
        <f t="shared" si="11"/>
        <v>1.9894362840126864E-3</v>
      </c>
      <c r="J68" s="44">
        <f t="shared" si="12"/>
        <v>-333</v>
      </c>
    </row>
    <row r="69" spans="1:20">
      <c r="A69" s="58">
        <v>68</v>
      </c>
      <c r="B69" s="59" t="s">
        <v>160</v>
      </c>
      <c r="C69" s="78">
        <v>11491</v>
      </c>
      <c r="D69" s="78">
        <v>10770</v>
      </c>
      <c r="E69" s="82">
        <v>7740</v>
      </c>
      <c r="F69" s="80">
        <f t="shared" si="10"/>
        <v>8.9534835297547157E-3</v>
      </c>
      <c r="G69" s="55">
        <f t="shared" si="8"/>
        <v>-0.3264293795144026</v>
      </c>
      <c r="H69" s="38">
        <f t="shared" si="9"/>
        <v>-3751</v>
      </c>
      <c r="I69" s="56">
        <f t="shared" si="11"/>
        <v>1.1920727637909884E-2</v>
      </c>
      <c r="J69" s="44">
        <f t="shared" si="12"/>
        <v>-3030</v>
      </c>
    </row>
    <row r="70" spans="1:20">
      <c r="A70" s="58">
        <v>69</v>
      </c>
      <c r="B70" s="59" t="s">
        <v>161</v>
      </c>
      <c r="C70" s="78">
        <v>2042</v>
      </c>
      <c r="D70" s="78">
        <v>1803</v>
      </c>
      <c r="E70" s="82">
        <v>1354</v>
      </c>
      <c r="F70" s="80">
        <f t="shared" si="10"/>
        <v>1.5662812272981765E-3</v>
      </c>
      <c r="G70" s="55">
        <f t="shared" si="8"/>
        <v>-0.33692458374142997</v>
      </c>
      <c r="H70" s="38">
        <f t="shared" si="9"/>
        <v>-688</v>
      </c>
      <c r="I70" s="56">
        <f t="shared" si="11"/>
        <v>2.1864731044740071E-3</v>
      </c>
      <c r="J70" s="44">
        <f t="shared" si="12"/>
        <v>-449</v>
      </c>
    </row>
    <row r="71" spans="1:20">
      <c r="A71" s="58">
        <v>70</v>
      </c>
      <c r="B71" s="59" t="s">
        <v>162</v>
      </c>
      <c r="C71" s="78">
        <v>6689</v>
      </c>
      <c r="D71" s="78">
        <v>6263</v>
      </c>
      <c r="E71" s="82">
        <v>4590</v>
      </c>
      <c r="F71" s="80">
        <f t="shared" si="10"/>
        <v>5.30962395369175E-3</v>
      </c>
      <c r="G71" s="55">
        <f t="shared" si="8"/>
        <v>-0.3137987741067424</v>
      </c>
      <c r="H71" s="38">
        <f t="shared" si="9"/>
        <v>-2099</v>
      </c>
      <c r="I71" s="56">
        <f t="shared" si="11"/>
        <v>6.6706497765856698E-3</v>
      </c>
      <c r="J71" s="44">
        <f t="shared" si="12"/>
        <v>-1673</v>
      </c>
    </row>
    <row r="72" spans="1:20">
      <c r="A72" s="58">
        <v>71</v>
      </c>
      <c r="B72" s="59" t="s">
        <v>163</v>
      </c>
      <c r="C72" s="78">
        <v>4148</v>
      </c>
      <c r="D72" s="78">
        <v>3666</v>
      </c>
      <c r="E72" s="82">
        <v>2594</v>
      </c>
      <c r="F72" s="80">
        <f t="shared" si="10"/>
        <v>3.0006894413674074E-3</v>
      </c>
      <c r="G72" s="55">
        <f t="shared" si="8"/>
        <v>-0.37463837994214078</v>
      </c>
      <c r="H72" s="38">
        <f t="shared" si="9"/>
        <v>-1554</v>
      </c>
      <c r="I72" s="56">
        <f t="shared" si="11"/>
        <v>4.9386325644659983E-3</v>
      </c>
      <c r="J72" s="44">
        <f t="shared" si="12"/>
        <v>-1072</v>
      </c>
    </row>
    <row r="73" spans="1:20">
      <c r="A73" s="58">
        <v>72</v>
      </c>
      <c r="B73" s="59" t="s">
        <v>164</v>
      </c>
      <c r="C73" s="78">
        <v>1450</v>
      </c>
      <c r="D73" s="78">
        <v>1318</v>
      </c>
      <c r="E73" s="82">
        <v>1056</v>
      </c>
      <c r="F73" s="80">
        <f t="shared" si="10"/>
        <v>1.2215605435944418E-3</v>
      </c>
      <c r="G73" s="55">
        <f t="shared" si="8"/>
        <v>-0.2717241379310345</v>
      </c>
      <c r="H73" s="38">
        <f t="shared" si="9"/>
        <v>-394</v>
      </c>
      <c r="I73" s="56">
        <f t="shared" si="11"/>
        <v>1.2521372138993587E-3</v>
      </c>
      <c r="J73" s="44">
        <f t="shared" si="12"/>
        <v>-262</v>
      </c>
    </row>
    <row r="74" spans="1:20">
      <c r="A74" s="58">
        <v>73</v>
      </c>
      <c r="B74" s="59" t="s">
        <v>165</v>
      </c>
      <c r="C74" s="78">
        <v>1222</v>
      </c>
      <c r="D74" s="78">
        <v>966</v>
      </c>
      <c r="E74" s="82">
        <v>881</v>
      </c>
      <c r="F74" s="80">
        <f t="shared" si="10"/>
        <v>1.0191239004798327E-3</v>
      </c>
      <c r="G74" s="55">
        <f t="shared" si="8"/>
        <v>-0.27905073649754503</v>
      </c>
      <c r="H74" s="38">
        <f t="shared" si="9"/>
        <v>-341</v>
      </c>
      <c r="I74" s="56">
        <f t="shared" si="11"/>
        <v>1.0837025125372622E-3</v>
      </c>
      <c r="J74" s="44">
        <f t="shared" si="12"/>
        <v>-85</v>
      </c>
    </row>
    <row r="75" spans="1:20">
      <c r="A75" s="58">
        <v>74</v>
      </c>
      <c r="B75" s="59" t="s">
        <v>166</v>
      </c>
      <c r="C75" s="78">
        <v>849</v>
      </c>
      <c r="D75" s="78">
        <v>727</v>
      </c>
      <c r="E75" s="82">
        <v>628</v>
      </c>
      <c r="F75" s="80">
        <f t="shared" si="10"/>
        <v>7.2645835357699768E-4</v>
      </c>
      <c r="G75" s="55">
        <f t="shared" si="8"/>
        <v>-0.26030624263839813</v>
      </c>
      <c r="H75" s="38">
        <f t="shared" si="9"/>
        <v>-221</v>
      </c>
      <c r="I75" s="56">
        <f t="shared" si="11"/>
        <v>7.0234092454760978E-4</v>
      </c>
      <c r="J75" s="44">
        <f t="shared" si="12"/>
        <v>-99</v>
      </c>
    </row>
    <row r="76" spans="1:20">
      <c r="A76" s="58">
        <v>75</v>
      </c>
      <c r="B76" s="59" t="s">
        <v>167</v>
      </c>
      <c r="C76" s="78">
        <v>3764</v>
      </c>
      <c r="D76" s="78">
        <v>3473</v>
      </c>
      <c r="E76" s="82">
        <v>3335</v>
      </c>
      <c r="F76" s="80">
        <f t="shared" si="10"/>
        <v>3.8578640273555526E-3</v>
      </c>
      <c r="G76" s="55">
        <f t="shared" si="8"/>
        <v>-0.11397449521785334</v>
      </c>
      <c r="H76" s="38">
        <f t="shared" si="9"/>
        <v>-429</v>
      </c>
      <c r="I76" s="56">
        <f t="shared" si="11"/>
        <v>1.3633676770630073E-3</v>
      </c>
      <c r="J76" s="44">
        <f t="shared" si="12"/>
        <v>-138</v>
      </c>
    </row>
    <row r="77" spans="1:20">
      <c r="A77" s="58">
        <v>76</v>
      </c>
      <c r="B77" s="59" t="s">
        <v>168</v>
      </c>
      <c r="C77" s="78">
        <v>2272</v>
      </c>
      <c r="D77" s="78">
        <v>2051</v>
      </c>
      <c r="E77" s="82">
        <v>1612</v>
      </c>
      <c r="F77" s="80">
        <f t="shared" si="10"/>
        <v>1.8647306782900003E-3</v>
      </c>
      <c r="G77" s="55">
        <f t="shared" si="8"/>
        <v>-0.29049295774647887</v>
      </c>
      <c r="H77" s="38">
        <f t="shared" si="9"/>
        <v>-660</v>
      </c>
      <c r="I77" s="56">
        <f t="shared" si="11"/>
        <v>2.0974887339430879E-3</v>
      </c>
      <c r="J77" s="44">
        <f t="shared" si="12"/>
        <v>-439</v>
      </c>
    </row>
    <row r="78" spans="1:20">
      <c r="A78" s="58">
        <v>77</v>
      </c>
      <c r="B78" s="59" t="s">
        <v>169</v>
      </c>
      <c r="C78" s="78">
        <v>1767</v>
      </c>
      <c r="D78" s="78">
        <v>1605</v>
      </c>
      <c r="E78" s="82">
        <v>1420</v>
      </c>
      <c r="F78" s="80">
        <f t="shared" si="10"/>
        <v>1.642628761272829E-3</v>
      </c>
      <c r="G78" s="55">
        <f t="shared" si="8"/>
        <v>-0.19637804187889077</v>
      </c>
      <c r="H78" s="38">
        <f t="shared" si="9"/>
        <v>-347</v>
      </c>
      <c r="I78" s="56">
        <f t="shared" si="11"/>
        <v>1.1027705919367447E-3</v>
      </c>
      <c r="J78" s="44">
        <f t="shared" si="12"/>
        <v>-185</v>
      </c>
    </row>
    <row r="79" spans="1:20">
      <c r="A79" s="58">
        <v>78</v>
      </c>
      <c r="B79" s="59" t="s">
        <v>170</v>
      </c>
      <c r="C79" s="78">
        <v>1447</v>
      </c>
      <c r="D79" s="78">
        <v>1284</v>
      </c>
      <c r="E79" s="82">
        <v>1055</v>
      </c>
      <c r="F79" s="80">
        <f t="shared" si="10"/>
        <v>1.220403762776644E-3</v>
      </c>
      <c r="G79" s="55">
        <f t="shared" si="8"/>
        <v>-0.27090532135452661</v>
      </c>
      <c r="H79" s="38">
        <f t="shared" si="9"/>
        <v>-392</v>
      </c>
      <c r="I79" s="56">
        <f t="shared" si="11"/>
        <v>1.2457811874328644E-3</v>
      </c>
      <c r="J79" s="44">
        <f t="shared" si="12"/>
        <v>-229</v>
      </c>
    </row>
    <row r="80" spans="1:20">
      <c r="A80" s="58">
        <v>79</v>
      </c>
      <c r="B80" s="59" t="s">
        <v>171</v>
      </c>
      <c r="C80" s="78">
        <v>2674</v>
      </c>
      <c r="D80" s="78">
        <v>2488</v>
      </c>
      <c r="E80" s="82">
        <v>1929</v>
      </c>
      <c r="F80" s="80">
        <f t="shared" si="10"/>
        <v>2.2314301975318923E-3</v>
      </c>
      <c r="G80" s="55">
        <f t="shared" si="8"/>
        <v>-0.27860882572924456</v>
      </c>
      <c r="H80" s="38">
        <f t="shared" si="9"/>
        <v>-745</v>
      </c>
      <c r="I80" s="56">
        <f t="shared" si="11"/>
        <v>2.3676198587690919E-3</v>
      </c>
      <c r="J80" s="44">
        <f t="shared" si="12"/>
        <v>-559</v>
      </c>
    </row>
    <row r="81" spans="1:20">
      <c r="A81" s="58">
        <v>80</v>
      </c>
      <c r="B81" s="59" t="s">
        <v>172</v>
      </c>
      <c r="C81" s="78">
        <v>7071</v>
      </c>
      <c r="D81" s="78">
        <v>6163</v>
      </c>
      <c r="E81" s="82">
        <v>5104</v>
      </c>
      <c r="F81" s="80">
        <f t="shared" si="10"/>
        <v>5.9042092940398026E-3</v>
      </c>
      <c r="G81" s="55">
        <f t="shared" si="8"/>
        <v>-0.27817847546315938</v>
      </c>
      <c r="H81" s="38">
        <f t="shared" si="9"/>
        <v>-1967</v>
      </c>
      <c r="I81" s="56">
        <f t="shared" si="11"/>
        <v>6.2511520297970522E-3</v>
      </c>
      <c r="J81" s="44">
        <f t="shared" si="12"/>
        <v>-1059</v>
      </c>
    </row>
    <row r="82" spans="1:20">
      <c r="A82" s="58">
        <v>81</v>
      </c>
      <c r="B82" s="59" t="s">
        <v>173</v>
      </c>
      <c r="C82" s="78">
        <v>5472</v>
      </c>
      <c r="D82" s="78">
        <v>4770</v>
      </c>
      <c r="E82" s="82">
        <v>3848</v>
      </c>
      <c r="F82" s="80">
        <f t="shared" si="10"/>
        <v>4.4512925868858072E-3</v>
      </c>
      <c r="G82" s="55">
        <f t="shared" si="8"/>
        <v>-0.29678362573099415</v>
      </c>
      <c r="H82" s="38">
        <f t="shared" si="9"/>
        <v>-1624</v>
      </c>
      <c r="I82" s="56">
        <f t="shared" si="11"/>
        <v>5.161093490793296E-3</v>
      </c>
      <c r="J82" s="44">
        <f t="shared" si="12"/>
        <v>-922</v>
      </c>
    </row>
    <row r="83" spans="1:20" s="13" customFormat="1">
      <c r="A83" s="194" t="s">
        <v>174</v>
      </c>
      <c r="B83" s="194"/>
      <c r="C83" s="96">
        <v>925809</v>
      </c>
      <c r="D83" s="96">
        <v>828946</v>
      </c>
      <c r="E83" s="98">
        <v>611147</v>
      </c>
      <c r="F83" s="80">
        <f>SUM(F2:F82)</f>
        <v>0.70696312645465176</v>
      </c>
      <c r="G83" s="80">
        <f t="shared" si="8"/>
        <v>-0.33987787977865846</v>
      </c>
      <c r="H83" s="79">
        <f>SUM(H2:H82)</f>
        <v>-314662</v>
      </c>
      <c r="I83" s="56">
        <f t="shared" si="11"/>
        <v>1</v>
      </c>
      <c r="J83" s="78">
        <f>SUM(J2:J82)</f>
        <v>-217799</v>
      </c>
      <c r="S83" s="9"/>
      <c r="T83" s="9"/>
    </row>
    <row r="84" spans="1:20">
      <c r="C84" s="10"/>
      <c r="D84" s="10"/>
      <c r="E84" s="10"/>
      <c r="I84" s="18"/>
    </row>
  </sheetData>
  <mergeCells count="1">
    <mergeCell ref="A83:B8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U84"/>
  <sheetViews>
    <sheetView topLeftCell="B1" workbookViewId="0">
      <pane ySplit="1" topLeftCell="A80" activePane="bottomLeft" state="frozen"/>
      <selection activeCell="W1" sqref="W1"/>
      <selection pane="bottomLeft" activeCell="L18" sqref="L18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8.1796875" style="9" customWidth="1"/>
    <col min="7" max="7" width="30.453125" style="9" customWidth="1"/>
    <col min="8" max="8" width="27.453125" style="9" customWidth="1"/>
    <col min="9" max="9" width="22.26953125" style="9" customWidth="1"/>
    <col min="10" max="10" width="27.54296875" style="9" customWidth="1"/>
    <col min="11" max="18" width="9.1796875" style="9"/>
    <col min="19" max="19" width="10.26953125" style="9" bestFit="1" customWidth="1"/>
    <col min="20" max="16384" width="9.1796875" style="9"/>
  </cols>
  <sheetData>
    <row r="1" spans="1:21" ht="29">
      <c r="A1" s="26" t="s">
        <v>92</v>
      </c>
      <c r="B1" s="26" t="s">
        <v>175</v>
      </c>
      <c r="C1" s="4">
        <v>41852</v>
      </c>
      <c r="D1" s="4">
        <v>42186</v>
      </c>
      <c r="E1" s="26">
        <v>42217</v>
      </c>
      <c r="F1" s="91" t="s">
        <v>334</v>
      </c>
      <c r="G1" s="19" t="s">
        <v>307</v>
      </c>
      <c r="H1" s="1" t="s">
        <v>308</v>
      </c>
      <c r="I1" s="1" t="s">
        <v>336</v>
      </c>
      <c r="J1" s="52" t="s">
        <v>310</v>
      </c>
    </row>
    <row r="2" spans="1:21">
      <c r="A2" s="58">
        <v>1</v>
      </c>
      <c r="B2" s="59" t="s">
        <v>93</v>
      </c>
      <c r="C2" s="45">
        <v>70099</v>
      </c>
      <c r="D2" s="45">
        <v>71975</v>
      </c>
      <c r="E2" s="45">
        <v>72078</v>
      </c>
      <c r="F2" s="55">
        <f t="shared" ref="F2:F33" si="0">E2/$E$83</f>
        <v>2.4434578735902605E-2</v>
      </c>
      <c r="G2" s="55">
        <f t="shared" ref="G2:G33" si="1">(E2-C2)/C2</f>
        <v>2.8231501162641406E-2</v>
      </c>
      <c r="H2" s="38">
        <f t="shared" ref="H2:H33" si="2">E2-C2</f>
        <v>1979</v>
      </c>
      <c r="I2" s="56">
        <f>H2/$H$83</f>
        <v>2.1922390969614392E-2</v>
      </c>
      <c r="J2" s="61">
        <f t="shared" ref="J2:J33" si="3">E2-D2</f>
        <v>103</v>
      </c>
      <c r="L2" s="104" t="s">
        <v>113</v>
      </c>
      <c r="M2" s="103">
        <v>5.6668887636034372E-2</v>
      </c>
      <c r="N2" s="11"/>
      <c r="O2" s="5"/>
      <c r="P2" s="12"/>
      <c r="S2" s="5"/>
      <c r="T2" s="11"/>
      <c r="U2" s="12"/>
    </row>
    <row r="3" spans="1:21">
      <c r="A3" s="58">
        <v>2</v>
      </c>
      <c r="B3" s="59" t="s">
        <v>94</v>
      </c>
      <c r="C3" s="45">
        <v>20871</v>
      </c>
      <c r="D3" s="45">
        <v>21787</v>
      </c>
      <c r="E3" s="45">
        <v>21949</v>
      </c>
      <c r="F3" s="55">
        <f t="shared" si="0"/>
        <v>7.4407526384517647E-3</v>
      </c>
      <c r="G3" s="55">
        <f t="shared" si="1"/>
        <v>5.1650615686838194E-2</v>
      </c>
      <c r="H3" s="38">
        <f t="shared" si="2"/>
        <v>1078</v>
      </c>
      <c r="I3" s="56">
        <f t="shared" ref="I3:I66" si="4">H3/$H$83</f>
        <v>1.194155506076014E-2</v>
      </c>
      <c r="J3" s="61">
        <f t="shared" si="3"/>
        <v>162</v>
      </c>
      <c r="L3" s="104" t="s">
        <v>99</v>
      </c>
      <c r="M3" s="103">
        <v>5.6917768481480349E-2</v>
      </c>
      <c r="N3" s="11"/>
      <c r="O3" s="5"/>
      <c r="P3" s="12"/>
      <c r="S3" s="5"/>
      <c r="T3" s="11"/>
      <c r="U3" s="12"/>
    </row>
    <row r="4" spans="1:21">
      <c r="A4" s="58">
        <v>3</v>
      </c>
      <c r="B4" s="59" t="s">
        <v>95</v>
      </c>
      <c r="C4" s="45">
        <v>27278</v>
      </c>
      <c r="D4" s="45">
        <v>27764</v>
      </c>
      <c r="E4" s="45">
        <v>28025</v>
      </c>
      <c r="F4" s="55">
        <f t="shared" si="0"/>
        <v>9.5005281649556111E-3</v>
      </c>
      <c r="G4" s="55">
        <f t="shared" si="1"/>
        <v>2.738470562357944E-2</v>
      </c>
      <c r="H4" s="38">
        <f t="shared" si="2"/>
        <v>747</v>
      </c>
      <c r="I4" s="56">
        <f t="shared" si="4"/>
        <v>8.2748994716028042E-3</v>
      </c>
      <c r="J4" s="61">
        <f t="shared" si="3"/>
        <v>261</v>
      </c>
      <c r="L4" s="104" t="s">
        <v>102</v>
      </c>
      <c r="M4" s="103">
        <v>6.4570712345936906E-2</v>
      </c>
      <c r="N4" s="11"/>
      <c r="O4" s="5"/>
      <c r="P4" s="12"/>
      <c r="S4" s="5"/>
      <c r="T4" s="5"/>
      <c r="U4" s="12"/>
    </row>
    <row r="5" spans="1:21" ht="14.25" customHeight="1">
      <c r="A5" s="58">
        <v>4</v>
      </c>
      <c r="B5" s="59" t="s">
        <v>96</v>
      </c>
      <c r="C5" s="45">
        <v>16665</v>
      </c>
      <c r="D5" s="45">
        <v>18837</v>
      </c>
      <c r="E5" s="45">
        <v>18212</v>
      </c>
      <c r="F5" s="55">
        <f t="shared" si="0"/>
        <v>6.1739025491586649E-3</v>
      </c>
      <c r="G5" s="55">
        <f t="shared" si="1"/>
        <v>9.2829282928292831E-2</v>
      </c>
      <c r="H5" s="38">
        <f t="shared" si="2"/>
        <v>1547</v>
      </c>
      <c r="I5" s="56">
        <f t="shared" si="4"/>
        <v>1.7136906937844094E-2</v>
      </c>
      <c r="J5" s="61">
        <f t="shared" si="3"/>
        <v>-625</v>
      </c>
      <c r="L5" s="104" t="s">
        <v>124</v>
      </c>
      <c r="M5" s="103">
        <v>6.7702356783476039E-2</v>
      </c>
      <c r="N5" s="11"/>
      <c r="O5" s="5"/>
      <c r="P5" s="12"/>
      <c r="S5" s="5"/>
      <c r="T5" s="5"/>
      <c r="U5" s="12"/>
    </row>
    <row r="6" spans="1:21">
      <c r="A6" s="58">
        <v>5</v>
      </c>
      <c r="B6" s="59" t="s">
        <v>97</v>
      </c>
      <c r="C6" s="45">
        <v>16917</v>
      </c>
      <c r="D6" s="45">
        <v>17343</v>
      </c>
      <c r="E6" s="45">
        <v>17421</v>
      </c>
      <c r="F6" s="55">
        <f t="shared" si="0"/>
        <v>5.9057520485884642E-3</v>
      </c>
      <c r="G6" s="55">
        <f t="shared" si="1"/>
        <v>2.9792516403617662E-2</v>
      </c>
      <c r="H6" s="38">
        <f t="shared" si="2"/>
        <v>504</v>
      </c>
      <c r="I6" s="56">
        <f t="shared" si="4"/>
        <v>5.5830647037320132E-3</v>
      </c>
      <c r="J6" s="61">
        <f t="shared" si="3"/>
        <v>78</v>
      </c>
      <c r="L6" s="104" t="s">
        <v>119</v>
      </c>
      <c r="M6" s="103">
        <v>6.7839142091152813E-2</v>
      </c>
      <c r="N6" s="11"/>
      <c r="O6" s="5"/>
      <c r="P6" s="12"/>
      <c r="S6" s="5"/>
      <c r="T6" s="11"/>
      <c r="U6" s="12"/>
    </row>
    <row r="7" spans="1:21">
      <c r="A7" s="58">
        <v>6</v>
      </c>
      <c r="B7" s="59" t="s">
        <v>98</v>
      </c>
      <c r="C7" s="45">
        <v>395220</v>
      </c>
      <c r="D7" s="45">
        <v>394211</v>
      </c>
      <c r="E7" s="45">
        <v>396322</v>
      </c>
      <c r="F7" s="55">
        <f t="shared" si="0"/>
        <v>0.13435390984447948</v>
      </c>
      <c r="G7" s="55">
        <f t="shared" si="1"/>
        <v>2.7883204291280807E-3</v>
      </c>
      <c r="H7" s="38">
        <f t="shared" si="2"/>
        <v>1102</v>
      </c>
      <c r="I7" s="56">
        <f t="shared" si="4"/>
        <v>1.2207415284747378E-2</v>
      </c>
      <c r="J7" s="61">
        <f t="shared" si="3"/>
        <v>2111</v>
      </c>
      <c r="L7" s="104" t="s">
        <v>116</v>
      </c>
      <c r="M7" s="103">
        <v>8.1184695181537994E-2</v>
      </c>
      <c r="N7" s="11"/>
      <c r="O7" s="5"/>
      <c r="P7" s="12"/>
      <c r="S7" s="5"/>
      <c r="T7" s="5"/>
      <c r="U7" s="12"/>
    </row>
    <row r="8" spans="1:21">
      <c r="A8" s="58">
        <v>7</v>
      </c>
      <c r="B8" s="59" t="s">
        <v>99</v>
      </c>
      <c r="C8" s="45">
        <v>65498</v>
      </c>
      <c r="D8" s="45">
        <v>69019</v>
      </c>
      <c r="E8" s="45">
        <v>69226</v>
      </c>
      <c r="F8" s="55">
        <f t="shared" si="0"/>
        <v>2.3467745325502842E-2</v>
      </c>
      <c r="G8" s="55">
        <f t="shared" si="1"/>
        <v>5.6917768481480349E-2</v>
      </c>
      <c r="H8" s="38">
        <f t="shared" si="2"/>
        <v>3728</v>
      </c>
      <c r="I8" s="56">
        <f t="shared" si="4"/>
        <v>4.1296954792684415E-2</v>
      </c>
      <c r="J8" s="61">
        <f t="shared" si="3"/>
        <v>207</v>
      </c>
      <c r="L8" s="104" t="s">
        <v>157</v>
      </c>
      <c r="M8" s="103">
        <v>8.5172874229381523E-2</v>
      </c>
      <c r="N8" s="11"/>
      <c r="O8" s="5"/>
      <c r="P8" s="12"/>
      <c r="S8" s="5"/>
      <c r="T8" s="11"/>
      <c r="U8" s="12"/>
    </row>
    <row r="9" spans="1:21">
      <c r="A9" s="58">
        <v>8</v>
      </c>
      <c r="B9" s="59" t="s">
        <v>100</v>
      </c>
      <c r="C9" s="45">
        <v>9395</v>
      </c>
      <c r="D9" s="45">
        <v>9354</v>
      </c>
      <c r="E9" s="45">
        <v>9428</v>
      </c>
      <c r="F9" s="55">
        <f t="shared" si="0"/>
        <v>3.1961098854309191E-3</v>
      </c>
      <c r="G9" s="55">
        <f t="shared" si="1"/>
        <v>3.5125066524747204E-3</v>
      </c>
      <c r="H9" s="38">
        <f t="shared" si="2"/>
        <v>33</v>
      </c>
      <c r="I9" s="56">
        <f t="shared" si="4"/>
        <v>3.6555780798245321E-4</v>
      </c>
      <c r="J9" s="61">
        <f t="shared" si="3"/>
        <v>74</v>
      </c>
      <c r="L9" s="104" t="s">
        <v>164</v>
      </c>
      <c r="M9" s="103">
        <v>8.8874186790164289E-2</v>
      </c>
      <c r="N9" s="11"/>
      <c r="O9" s="5"/>
      <c r="P9" s="12"/>
      <c r="S9" s="5"/>
      <c r="T9" s="5"/>
      <c r="U9" s="12"/>
    </row>
    <row r="10" spans="1:21">
      <c r="A10" s="58">
        <v>9</v>
      </c>
      <c r="B10" s="59" t="s">
        <v>101</v>
      </c>
      <c r="C10" s="45">
        <v>35946</v>
      </c>
      <c r="D10" s="45">
        <v>37274</v>
      </c>
      <c r="E10" s="45">
        <v>37674</v>
      </c>
      <c r="F10" s="55">
        <f t="shared" si="0"/>
        <v>1.2771557469635601E-2</v>
      </c>
      <c r="G10" s="55">
        <f t="shared" si="1"/>
        <v>4.8072108162243367E-2</v>
      </c>
      <c r="H10" s="38">
        <f t="shared" si="2"/>
        <v>1728</v>
      </c>
      <c r="I10" s="56">
        <f t="shared" si="4"/>
        <v>1.9141936127081188E-2</v>
      </c>
      <c r="J10" s="61">
        <f t="shared" si="3"/>
        <v>400</v>
      </c>
      <c r="L10" s="104" t="s">
        <v>135</v>
      </c>
      <c r="M10" s="103">
        <v>9.0994283572298759E-2</v>
      </c>
      <c r="N10" s="11"/>
      <c r="O10" s="5"/>
      <c r="P10" s="12"/>
      <c r="S10" s="5"/>
      <c r="T10" s="5"/>
      <c r="U10" s="12"/>
    </row>
    <row r="11" spans="1:21">
      <c r="A11" s="58">
        <v>10</v>
      </c>
      <c r="B11" s="59" t="s">
        <v>102</v>
      </c>
      <c r="C11" s="45">
        <v>47870</v>
      </c>
      <c r="D11" s="45">
        <v>50159</v>
      </c>
      <c r="E11" s="45">
        <v>50961</v>
      </c>
      <c r="F11" s="55">
        <f t="shared" si="0"/>
        <v>1.7275875675800283E-2</v>
      </c>
      <c r="G11" s="55">
        <f t="shared" si="1"/>
        <v>6.4570712345936906E-2</v>
      </c>
      <c r="H11" s="38">
        <f t="shared" si="2"/>
        <v>3091</v>
      </c>
      <c r="I11" s="56">
        <f t="shared" si="4"/>
        <v>3.4240581347689786E-2</v>
      </c>
      <c r="J11" s="61">
        <f t="shared" si="3"/>
        <v>802</v>
      </c>
      <c r="L11" s="104" t="s">
        <v>96</v>
      </c>
      <c r="M11" s="103">
        <v>9.2829282928292831E-2</v>
      </c>
      <c r="N11" s="11"/>
      <c r="O11" s="5"/>
      <c r="P11" s="12"/>
      <c r="S11" s="5"/>
      <c r="T11" s="5"/>
      <c r="U11" s="12"/>
    </row>
    <row r="12" spans="1:21" ht="15.75" customHeight="1">
      <c r="A12" s="58">
        <v>11</v>
      </c>
      <c r="B12" s="59" t="s">
        <v>103</v>
      </c>
      <c r="C12" s="45">
        <v>8942</v>
      </c>
      <c r="D12" s="45">
        <v>9287</v>
      </c>
      <c r="E12" s="45">
        <v>9355</v>
      </c>
      <c r="F12" s="55">
        <f t="shared" si="0"/>
        <v>3.1713627469459318E-3</v>
      </c>
      <c r="G12" s="55">
        <f t="shared" si="1"/>
        <v>4.6186535450682173E-2</v>
      </c>
      <c r="H12" s="38">
        <f t="shared" si="2"/>
        <v>413</v>
      </c>
      <c r="I12" s="56">
        <f t="shared" si="4"/>
        <v>4.5750113544470658E-3</v>
      </c>
      <c r="J12" s="61">
        <f t="shared" si="3"/>
        <v>68</v>
      </c>
      <c r="L12" s="104" t="s">
        <v>122</v>
      </c>
      <c r="M12" s="103">
        <v>9.4041784885220525E-2</v>
      </c>
      <c r="N12" s="11"/>
      <c r="O12" s="5"/>
      <c r="P12" s="12"/>
      <c r="S12" s="5"/>
      <c r="T12" s="11"/>
      <c r="U12" s="12"/>
    </row>
    <row r="13" spans="1:21">
      <c r="A13" s="58">
        <v>12</v>
      </c>
      <c r="B13" s="59" t="s">
        <v>104</v>
      </c>
      <c r="C13" s="45">
        <v>13167</v>
      </c>
      <c r="D13" s="45">
        <v>14799</v>
      </c>
      <c r="E13" s="45">
        <v>14407</v>
      </c>
      <c r="F13" s="55">
        <f t="shared" si="0"/>
        <v>4.8840003308658515E-3</v>
      </c>
      <c r="G13" s="55">
        <f t="shared" si="1"/>
        <v>9.4174831016936286E-2</v>
      </c>
      <c r="H13" s="38">
        <f t="shared" si="2"/>
        <v>1240</v>
      </c>
      <c r="I13" s="56">
        <f t="shared" si="4"/>
        <v>1.3736111572674001E-2</v>
      </c>
      <c r="J13" s="61">
        <f t="shared" si="3"/>
        <v>-392</v>
      </c>
      <c r="L13" s="104" t="s">
        <v>104</v>
      </c>
      <c r="M13" s="103">
        <v>9.4174831016936286E-2</v>
      </c>
      <c r="N13" s="11"/>
      <c r="O13" s="5"/>
      <c r="P13" s="12"/>
      <c r="S13" s="5"/>
      <c r="T13" s="5"/>
      <c r="U13" s="12"/>
    </row>
    <row r="14" spans="1:21">
      <c r="A14" s="58">
        <v>13</v>
      </c>
      <c r="B14" s="59" t="s">
        <v>105</v>
      </c>
      <c r="C14" s="45">
        <v>14011</v>
      </c>
      <c r="D14" s="45">
        <v>14687</v>
      </c>
      <c r="E14" s="45">
        <v>14589</v>
      </c>
      <c r="F14" s="55">
        <f t="shared" si="0"/>
        <v>4.945698676129792E-3</v>
      </c>
      <c r="G14" s="55">
        <f t="shared" si="1"/>
        <v>4.1253300977803158E-2</v>
      </c>
      <c r="H14" s="38">
        <f t="shared" si="2"/>
        <v>578</v>
      </c>
      <c r="I14" s="56">
        <f t="shared" si="4"/>
        <v>6.4028003943593327E-3</v>
      </c>
      <c r="J14" s="61">
        <f t="shared" si="3"/>
        <v>-98</v>
      </c>
      <c r="L14" s="104" t="s">
        <v>139</v>
      </c>
      <c r="M14" s="103">
        <v>0.10333073226826564</v>
      </c>
      <c r="N14" s="11"/>
      <c r="O14" s="5"/>
      <c r="P14" s="12"/>
      <c r="S14" s="5"/>
      <c r="T14" s="5"/>
      <c r="U14" s="12"/>
    </row>
    <row r="15" spans="1:21">
      <c r="A15" s="58">
        <v>14</v>
      </c>
      <c r="B15" s="59" t="s">
        <v>106</v>
      </c>
      <c r="C15" s="45">
        <v>15207</v>
      </c>
      <c r="D15" s="45">
        <v>15406</v>
      </c>
      <c r="E15" s="45">
        <v>15406</v>
      </c>
      <c r="F15" s="55">
        <f t="shared" si="0"/>
        <v>5.2226632260234124E-3</v>
      </c>
      <c r="G15" s="55">
        <f t="shared" si="1"/>
        <v>1.3086078779509437E-2</v>
      </c>
      <c r="H15" s="38">
        <f t="shared" si="2"/>
        <v>199</v>
      </c>
      <c r="I15" s="56">
        <f t="shared" si="4"/>
        <v>2.204424357227521E-3</v>
      </c>
      <c r="J15" s="61">
        <f t="shared" si="3"/>
        <v>0</v>
      </c>
      <c r="L15" s="104" t="s">
        <v>155</v>
      </c>
      <c r="M15" s="103">
        <v>0.11173833637722065</v>
      </c>
      <c r="N15" s="11"/>
      <c r="O15" s="5"/>
      <c r="P15" s="12"/>
      <c r="S15" s="5"/>
      <c r="T15" s="11"/>
      <c r="U15" s="12"/>
    </row>
    <row r="16" spans="1:21">
      <c r="A16" s="58">
        <v>15</v>
      </c>
      <c r="B16" s="59" t="s">
        <v>107</v>
      </c>
      <c r="C16" s="45">
        <v>12255</v>
      </c>
      <c r="D16" s="45">
        <v>12418</v>
      </c>
      <c r="E16" s="45">
        <v>12451</v>
      </c>
      <c r="F16" s="55">
        <f t="shared" si="0"/>
        <v>4.2209126202270228E-3</v>
      </c>
      <c r="G16" s="55">
        <f t="shared" si="1"/>
        <v>1.5993472052223581E-2</v>
      </c>
      <c r="H16" s="38">
        <f t="shared" si="2"/>
        <v>196</v>
      </c>
      <c r="I16" s="56">
        <f t="shared" si="4"/>
        <v>2.1711918292291162E-3</v>
      </c>
      <c r="J16" s="61">
        <f t="shared" si="3"/>
        <v>33</v>
      </c>
      <c r="L16" s="104" t="s">
        <v>165</v>
      </c>
      <c r="M16" s="103">
        <v>0.1118685792737774</v>
      </c>
      <c r="N16" s="11"/>
      <c r="O16" s="5"/>
      <c r="P16" s="12"/>
      <c r="S16" s="5"/>
      <c r="T16" s="5"/>
      <c r="U16" s="12"/>
    </row>
    <row r="17" spans="1:12">
      <c r="A17" s="58">
        <v>16</v>
      </c>
      <c r="B17" s="59" t="s">
        <v>108</v>
      </c>
      <c r="C17" s="45">
        <v>75195</v>
      </c>
      <c r="D17" s="45">
        <v>78028</v>
      </c>
      <c r="E17" s="45">
        <v>78299</v>
      </c>
      <c r="F17" s="55">
        <f t="shared" si="0"/>
        <v>2.6543509537479373E-2</v>
      </c>
      <c r="G17" s="55">
        <f t="shared" si="1"/>
        <v>4.1279340381674315E-2</v>
      </c>
      <c r="H17" s="38">
        <f t="shared" si="2"/>
        <v>3104</v>
      </c>
      <c r="I17" s="56">
        <f t="shared" si="4"/>
        <v>3.4384588969016208E-2</v>
      </c>
      <c r="J17" s="61">
        <f t="shared" si="3"/>
        <v>271</v>
      </c>
      <c r="L17" s="11"/>
    </row>
    <row r="18" spans="1:12">
      <c r="A18" s="58">
        <v>17</v>
      </c>
      <c r="B18" s="59" t="s">
        <v>109</v>
      </c>
      <c r="C18" s="45">
        <v>23174</v>
      </c>
      <c r="D18" s="45">
        <v>23369</v>
      </c>
      <c r="E18" s="45">
        <v>23598</v>
      </c>
      <c r="F18" s="55">
        <f t="shared" si="0"/>
        <v>7.9997667666948259E-3</v>
      </c>
      <c r="G18" s="55">
        <f t="shared" si="1"/>
        <v>1.8296366617761285E-2</v>
      </c>
      <c r="H18" s="38">
        <f t="shared" si="2"/>
        <v>424</v>
      </c>
      <c r="I18" s="56">
        <f t="shared" si="4"/>
        <v>4.6968639571078842E-3</v>
      </c>
      <c r="J18" s="61">
        <f t="shared" si="3"/>
        <v>229</v>
      </c>
      <c r="L18" s="5"/>
    </row>
    <row r="19" spans="1:12">
      <c r="A19" s="58">
        <v>18</v>
      </c>
      <c r="B19" s="59" t="s">
        <v>110</v>
      </c>
      <c r="C19" s="45">
        <v>9596</v>
      </c>
      <c r="D19" s="45">
        <v>9647</v>
      </c>
      <c r="E19" s="45">
        <v>9718</v>
      </c>
      <c r="F19" s="55">
        <f t="shared" si="0"/>
        <v>3.2944204355767575E-3</v>
      </c>
      <c r="G19" s="55">
        <f t="shared" si="1"/>
        <v>1.2713630679449771E-2</v>
      </c>
      <c r="H19" s="38">
        <f t="shared" si="2"/>
        <v>122</v>
      </c>
      <c r="I19" s="56">
        <f t="shared" si="4"/>
        <v>1.3514561386017967E-3</v>
      </c>
      <c r="J19" s="61">
        <f t="shared" si="3"/>
        <v>71</v>
      </c>
      <c r="K19" s="5"/>
      <c r="L19" s="5"/>
    </row>
    <row r="20" spans="1:12">
      <c r="A20" s="58">
        <v>19</v>
      </c>
      <c r="B20" s="59" t="s">
        <v>111</v>
      </c>
      <c r="C20" s="45">
        <v>20288</v>
      </c>
      <c r="D20" s="45">
        <v>20289</v>
      </c>
      <c r="E20" s="45">
        <v>20334</v>
      </c>
      <c r="F20" s="55">
        <f t="shared" si="0"/>
        <v>6.8932645747085599E-3</v>
      </c>
      <c r="G20" s="55">
        <f t="shared" si="1"/>
        <v>2.2673501577287068E-3</v>
      </c>
      <c r="H20" s="38">
        <f t="shared" si="2"/>
        <v>46</v>
      </c>
      <c r="I20" s="56">
        <f t="shared" si="4"/>
        <v>5.0956542930887417E-4</v>
      </c>
      <c r="J20" s="61">
        <f t="shared" si="3"/>
        <v>45</v>
      </c>
      <c r="K20" s="5"/>
      <c r="L20" s="5"/>
    </row>
    <row r="21" spans="1:12">
      <c r="A21" s="58">
        <v>20</v>
      </c>
      <c r="B21" s="59" t="s">
        <v>112</v>
      </c>
      <c r="C21" s="45">
        <v>34594</v>
      </c>
      <c r="D21" s="45">
        <v>35617</v>
      </c>
      <c r="E21" s="45">
        <v>35726</v>
      </c>
      <c r="F21" s="55">
        <f t="shared" si="0"/>
        <v>1.2111181774173209E-2</v>
      </c>
      <c r="G21" s="55">
        <f t="shared" si="1"/>
        <v>3.2722437416893103E-2</v>
      </c>
      <c r="H21" s="38">
        <f t="shared" si="2"/>
        <v>1132</v>
      </c>
      <c r="I21" s="56">
        <f t="shared" si="4"/>
        <v>1.2539740564731425E-2</v>
      </c>
      <c r="J21" s="61">
        <f t="shared" si="3"/>
        <v>109</v>
      </c>
      <c r="K21" s="5"/>
      <c r="L21" s="5"/>
    </row>
    <row r="22" spans="1:12">
      <c r="A22" s="58">
        <v>21</v>
      </c>
      <c r="B22" s="59" t="s">
        <v>113</v>
      </c>
      <c r="C22" s="45">
        <v>58533</v>
      </c>
      <c r="D22" s="45">
        <v>62732</v>
      </c>
      <c r="E22" s="45">
        <v>61850</v>
      </c>
      <c r="F22" s="55">
        <f t="shared" si="0"/>
        <v>2.0967267332827996E-2</v>
      </c>
      <c r="G22" s="55">
        <f t="shared" si="1"/>
        <v>5.6668887636034372E-2</v>
      </c>
      <c r="H22" s="38">
        <f t="shared" si="2"/>
        <v>3317</v>
      </c>
      <c r="I22" s="56">
        <f t="shared" si="4"/>
        <v>3.6744098456902949E-2</v>
      </c>
      <c r="J22" s="61">
        <f t="shared" si="3"/>
        <v>-882</v>
      </c>
      <c r="K22" s="5"/>
      <c r="L22" s="5"/>
    </row>
    <row r="23" spans="1:12">
      <c r="A23" s="58">
        <v>22</v>
      </c>
      <c r="B23" s="59" t="s">
        <v>114</v>
      </c>
      <c r="C23" s="45">
        <v>19908</v>
      </c>
      <c r="D23" s="45">
        <v>19750</v>
      </c>
      <c r="E23" s="45">
        <v>19920</v>
      </c>
      <c r="F23" s="55">
        <f t="shared" si="0"/>
        <v>6.7529177893279491E-3</v>
      </c>
      <c r="G23" s="55">
        <f t="shared" si="1"/>
        <v>6.0277275467148883E-4</v>
      </c>
      <c r="H23" s="38">
        <f t="shared" si="2"/>
        <v>12</v>
      </c>
      <c r="I23" s="56">
        <f t="shared" si="4"/>
        <v>1.3293011199361936E-4</v>
      </c>
      <c r="J23" s="61">
        <f t="shared" si="3"/>
        <v>170</v>
      </c>
      <c r="K23" s="5"/>
      <c r="L23" s="5"/>
    </row>
    <row r="24" spans="1:12">
      <c r="A24" s="58">
        <v>23</v>
      </c>
      <c r="B24" s="59" t="s">
        <v>115</v>
      </c>
      <c r="C24" s="45">
        <v>26239</v>
      </c>
      <c r="D24" s="45">
        <v>27153</v>
      </c>
      <c r="E24" s="45">
        <v>26973</v>
      </c>
      <c r="F24" s="55">
        <f t="shared" si="0"/>
        <v>9.1438981692541551E-3</v>
      </c>
      <c r="G24" s="55">
        <f t="shared" si="1"/>
        <v>2.7973627043713555E-2</v>
      </c>
      <c r="H24" s="38">
        <f t="shared" si="2"/>
        <v>734</v>
      </c>
      <c r="I24" s="56">
        <f t="shared" si="4"/>
        <v>8.1308918502763835E-3</v>
      </c>
      <c r="J24" s="61">
        <f t="shared" si="3"/>
        <v>-180</v>
      </c>
      <c r="K24" s="5"/>
      <c r="L24" s="5"/>
    </row>
    <row r="25" spans="1:12">
      <c r="A25" s="58">
        <v>24</v>
      </c>
      <c r="B25" s="59" t="s">
        <v>116</v>
      </c>
      <c r="C25" s="45">
        <v>13303</v>
      </c>
      <c r="D25" s="45">
        <v>14362</v>
      </c>
      <c r="E25" s="45">
        <v>14383</v>
      </c>
      <c r="F25" s="55">
        <f t="shared" si="0"/>
        <v>4.8758642853365406E-3</v>
      </c>
      <c r="G25" s="55">
        <f t="shared" si="1"/>
        <v>8.1184695181537994E-2</v>
      </c>
      <c r="H25" s="38">
        <f t="shared" si="2"/>
        <v>1080</v>
      </c>
      <c r="I25" s="56">
        <f t="shared" si="4"/>
        <v>1.1963710079425743E-2</v>
      </c>
      <c r="J25" s="61">
        <f t="shared" si="3"/>
        <v>21</v>
      </c>
      <c r="K25" s="5"/>
      <c r="L25" s="5"/>
    </row>
    <row r="26" spans="1:12">
      <c r="A26" s="58">
        <v>25</v>
      </c>
      <c r="B26" s="59" t="s">
        <v>117</v>
      </c>
      <c r="C26" s="45">
        <v>38345</v>
      </c>
      <c r="D26" s="45">
        <v>37912</v>
      </c>
      <c r="E26" s="45">
        <v>37591</v>
      </c>
      <c r="F26" s="55">
        <f t="shared" si="0"/>
        <v>1.2743420312180067E-2</v>
      </c>
      <c r="G26" s="55">
        <f t="shared" si="1"/>
        <v>-1.9663580649367584E-2</v>
      </c>
      <c r="H26" s="38">
        <f t="shared" si="2"/>
        <v>-754</v>
      </c>
      <c r="I26" s="56">
        <f t="shared" si="4"/>
        <v>-8.3524420369324153E-3</v>
      </c>
      <c r="J26" s="61">
        <f t="shared" si="3"/>
        <v>-321</v>
      </c>
      <c r="K26" s="5"/>
      <c r="L26" s="5"/>
    </row>
    <row r="27" spans="1:12">
      <c r="A27" s="58">
        <v>26</v>
      </c>
      <c r="B27" s="59" t="s">
        <v>118</v>
      </c>
      <c r="C27" s="45">
        <v>38701</v>
      </c>
      <c r="D27" s="45">
        <v>40086</v>
      </c>
      <c r="E27" s="45">
        <v>40172</v>
      </c>
      <c r="F27" s="55">
        <f t="shared" si="0"/>
        <v>1.3618384208478031E-2</v>
      </c>
      <c r="G27" s="55">
        <f t="shared" si="1"/>
        <v>3.8009353763468645E-2</v>
      </c>
      <c r="H27" s="38">
        <f t="shared" si="2"/>
        <v>1471</v>
      </c>
      <c r="I27" s="56">
        <f t="shared" si="4"/>
        <v>1.6295016228551173E-2</v>
      </c>
      <c r="J27" s="61">
        <f t="shared" si="3"/>
        <v>86</v>
      </c>
      <c r="K27" s="5"/>
      <c r="L27" s="5"/>
    </row>
    <row r="28" spans="1:12">
      <c r="A28" s="58">
        <v>27</v>
      </c>
      <c r="B28" s="59" t="s">
        <v>119</v>
      </c>
      <c r="C28" s="45">
        <v>46625</v>
      </c>
      <c r="D28" s="45">
        <v>49653</v>
      </c>
      <c r="E28" s="45">
        <v>49788</v>
      </c>
      <c r="F28" s="55">
        <f t="shared" si="0"/>
        <v>1.6878226450555218E-2</v>
      </c>
      <c r="G28" s="55">
        <f t="shared" si="1"/>
        <v>6.7839142091152813E-2</v>
      </c>
      <c r="H28" s="38">
        <f t="shared" si="2"/>
        <v>3163</v>
      </c>
      <c r="I28" s="56">
        <f t="shared" si="4"/>
        <v>3.50381620196515E-2</v>
      </c>
      <c r="J28" s="61">
        <f t="shared" si="3"/>
        <v>135</v>
      </c>
      <c r="K28" s="5"/>
      <c r="L28" s="5"/>
    </row>
    <row r="29" spans="1:12">
      <c r="A29" s="58">
        <v>28</v>
      </c>
      <c r="B29" s="59" t="s">
        <v>120</v>
      </c>
      <c r="C29" s="45">
        <v>18060</v>
      </c>
      <c r="D29" s="45">
        <v>18083</v>
      </c>
      <c r="E29" s="45">
        <v>18146</v>
      </c>
      <c r="F29" s="55">
        <f t="shared" si="0"/>
        <v>6.15152842395306E-3</v>
      </c>
      <c r="G29" s="55">
        <f t="shared" si="1"/>
        <v>4.7619047619047623E-3</v>
      </c>
      <c r="H29" s="38">
        <f t="shared" si="2"/>
        <v>86</v>
      </c>
      <c r="I29" s="56">
        <f t="shared" si="4"/>
        <v>9.5266580262093868E-4</v>
      </c>
      <c r="J29" s="61">
        <f t="shared" si="3"/>
        <v>63</v>
      </c>
      <c r="K29" s="5"/>
      <c r="L29" s="5"/>
    </row>
    <row r="30" spans="1:12">
      <c r="A30" s="58">
        <v>29</v>
      </c>
      <c r="B30" s="59" t="s">
        <v>121</v>
      </c>
      <c r="C30" s="45">
        <v>7334</v>
      </c>
      <c r="D30" s="45">
        <v>7216</v>
      </c>
      <c r="E30" s="45">
        <v>7225</v>
      </c>
      <c r="F30" s="55">
        <f t="shared" si="0"/>
        <v>2.4492887062196001E-3</v>
      </c>
      <c r="G30" s="55">
        <f t="shared" si="1"/>
        <v>-1.4862285246795746E-2</v>
      </c>
      <c r="H30" s="38">
        <f t="shared" si="2"/>
        <v>-109</v>
      </c>
      <c r="I30" s="56">
        <f t="shared" si="4"/>
        <v>-1.2074485172753758E-3</v>
      </c>
      <c r="J30" s="61">
        <f t="shared" si="3"/>
        <v>9</v>
      </c>
      <c r="K30" s="5"/>
      <c r="L30" s="5"/>
    </row>
    <row r="31" spans="1:12">
      <c r="A31" s="58">
        <v>30</v>
      </c>
      <c r="B31" s="59" t="s">
        <v>122</v>
      </c>
      <c r="C31" s="45">
        <v>19385</v>
      </c>
      <c r="D31" s="45">
        <v>22384</v>
      </c>
      <c r="E31" s="45">
        <v>21208</v>
      </c>
      <c r="F31" s="55">
        <f t="shared" si="0"/>
        <v>7.1895522327342946E-3</v>
      </c>
      <c r="G31" s="55">
        <f t="shared" si="1"/>
        <v>9.4041784885220525E-2</v>
      </c>
      <c r="H31" s="38">
        <f t="shared" si="2"/>
        <v>1823</v>
      </c>
      <c r="I31" s="56">
        <f t="shared" si="4"/>
        <v>2.019429951369734E-2</v>
      </c>
      <c r="J31" s="61">
        <f t="shared" si="3"/>
        <v>-1176</v>
      </c>
      <c r="K31" s="5"/>
      <c r="L31" s="5"/>
    </row>
    <row r="32" spans="1:12">
      <c r="A32" s="58">
        <v>31</v>
      </c>
      <c r="B32" s="59" t="s">
        <v>123</v>
      </c>
      <c r="C32" s="45">
        <v>45313</v>
      </c>
      <c r="D32" s="45">
        <v>47326</v>
      </c>
      <c r="E32" s="45">
        <v>47541</v>
      </c>
      <c r="F32" s="55">
        <f t="shared" si="0"/>
        <v>1.6116489187873496E-2</v>
      </c>
      <c r="G32" s="55">
        <f t="shared" si="1"/>
        <v>4.9169112616688368E-2</v>
      </c>
      <c r="H32" s="38">
        <f t="shared" si="2"/>
        <v>2228</v>
      </c>
      <c r="I32" s="56">
        <f t="shared" si="4"/>
        <v>2.4680690793481994E-2</v>
      </c>
      <c r="J32" s="61">
        <f t="shared" si="3"/>
        <v>215</v>
      </c>
      <c r="K32" s="5"/>
      <c r="L32" s="5"/>
    </row>
    <row r="33" spans="1:12">
      <c r="A33" s="58">
        <v>32</v>
      </c>
      <c r="B33" s="59" t="s">
        <v>124</v>
      </c>
      <c r="C33" s="45">
        <v>22658</v>
      </c>
      <c r="D33" s="45">
        <v>24705</v>
      </c>
      <c r="E33" s="45">
        <v>24192</v>
      </c>
      <c r="F33" s="55">
        <f t="shared" si="0"/>
        <v>8.2011338935452684E-3</v>
      </c>
      <c r="G33" s="55">
        <f t="shared" si="1"/>
        <v>6.7702356783476039E-2</v>
      </c>
      <c r="H33" s="38">
        <f t="shared" si="2"/>
        <v>1534</v>
      </c>
      <c r="I33" s="56">
        <f t="shared" si="4"/>
        <v>1.6992899316517675E-2</v>
      </c>
      <c r="J33" s="61">
        <f t="shared" si="3"/>
        <v>-513</v>
      </c>
      <c r="K33" s="5"/>
      <c r="L33" s="12"/>
    </row>
    <row r="34" spans="1:12">
      <c r="A34" s="58">
        <v>33</v>
      </c>
      <c r="B34" s="59" t="s">
        <v>125</v>
      </c>
      <c r="C34" s="45">
        <v>57974</v>
      </c>
      <c r="D34" s="45">
        <v>60595</v>
      </c>
      <c r="E34" s="45">
        <v>60240</v>
      </c>
      <c r="F34" s="55">
        <f t="shared" ref="F34:F65" si="5">E34/$E$83</f>
        <v>2.0421474278570061E-2</v>
      </c>
      <c r="G34" s="55">
        <f t="shared" ref="G34:G65" si="6">(E34-C34)/C34</f>
        <v>3.9086487045917134E-2</v>
      </c>
      <c r="H34" s="38">
        <f t="shared" ref="H34:H65" si="7">E34-C34</f>
        <v>2266</v>
      </c>
      <c r="I34" s="56">
        <f t="shared" si="4"/>
        <v>2.5101636148128454E-2</v>
      </c>
      <c r="J34" s="61">
        <f t="shared" ref="J34:J66" si="8">E34-D34</f>
        <v>-355</v>
      </c>
    </row>
    <row r="35" spans="1:12">
      <c r="A35" s="58">
        <v>34</v>
      </c>
      <c r="B35" s="59" t="s">
        <v>126</v>
      </c>
      <c r="C35" s="45">
        <v>335622</v>
      </c>
      <c r="D35" s="45">
        <v>346618</v>
      </c>
      <c r="E35" s="45">
        <v>345635</v>
      </c>
      <c r="F35" s="55">
        <f t="shared" si="5"/>
        <v>0.11717092068847217</v>
      </c>
      <c r="G35" s="55">
        <f t="shared" si="6"/>
        <v>2.9834158666595157E-2</v>
      </c>
      <c r="H35" s="38">
        <f t="shared" si="7"/>
        <v>10013</v>
      </c>
      <c r="I35" s="56">
        <f t="shared" si="4"/>
        <v>0.11091910094934256</v>
      </c>
      <c r="J35" s="61">
        <f t="shared" si="8"/>
        <v>-983</v>
      </c>
    </row>
    <row r="36" spans="1:12">
      <c r="A36" s="58">
        <v>35</v>
      </c>
      <c r="B36" s="59" t="s">
        <v>127</v>
      </c>
      <c r="C36" s="45">
        <v>151872</v>
      </c>
      <c r="D36" s="45">
        <v>152927</v>
      </c>
      <c r="E36" s="45">
        <v>155741</v>
      </c>
      <c r="F36" s="55">
        <f t="shared" si="5"/>
        <v>5.279649444918294E-2</v>
      </c>
      <c r="G36" s="55">
        <f t="shared" si="6"/>
        <v>2.5475400337125999E-2</v>
      </c>
      <c r="H36" s="38">
        <f t="shared" si="7"/>
        <v>3869</v>
      </c>
      <c r="I36" s="56">
        <f t="shared" si="4"/>
        <v>4.2858883608609441E-2</v>
      </c>
      <c r="J36" s="61">
        <f t="shared" si="8"/>
        <v>2814</v>
      </c>
    </row>
    <row r="37" spans="1:12">
      <c r="A37" s="58">
        <v>36</v>
      </c>
      <c r="B37" s="59" t="s">
        <v>128</v>
      </c>
      <c r="C37" s="45">
        <v>13489</v>
      </c>
      <c r="D37" s="45">
        <v>14030</v>
      </c>
      <c r="E37" s="45">
        <v>13514</v>
      </c>
      <c r="F37" s="55">
        <f t="shared" si="5"/>
        <v>4.5812716367960799E-3</v>
      </c>
      <c r="G37" s="55">
        <f t="shared" si="6"/>
        <v>1.8533619986655793E-3</v>
      </c>
      <c r="H37" s="38">
        <f t="shared" si="7"/>
        <v>25</v>
      </c>
      <c r="I37" s="56">
        <f t="shared" si="4"/>
        <v>2.7693773332004032E-4</v>
      </c>
      <c r="J37" s="61">
        <f t="shared" si="8"/>
        <v>-516</v>
      </c>
    </row>
    <row r="38" spans="1:12">
      <c r="A38" s="58">
        <v>37</v>
      </c>
      <c r="B38" s="59" t="s">
        <v>129</v>
      </c>
      <c r="C38" s="45">
        <v>17828</v>
      </c>
      <c r="D38" s="45">
        <v>17341</v>
      </c>
      <c r="E38" s="45">
        <v>17868</v>
      </c>
      <c r="F38" s="55">
        <f t="shared" si="5"/>
        <v>6.0572858965718774E-3</v>
      </c>
      <c r="G38" s="55">
        <f t="shared" si="6"/>
        <v>2.2436616558223019E-3</v>
      </c>
      <c r="H38" s="38">
        <f t="shared" si="7"/>
        <v>40</v>
      </c>
      <c r="I38" s="56">
        <f t="shared" si="4"/>
        <v>4.4310037331206451E-4</v>
      </c>
      <c r="J38" s="61">
        <f t="shared" si="8"/>
        <v>527</v>
      </c>
    </row>
    <row r="39" spans="1:12">
      <c r="A39" s="58">
        <v>38</v>
      </c>
      <c r="B39" s="59" t="s">
        <v>130</v>
      </c>
      <c r="C39" s="45">
        <v>47654</v>
      </c>
      <c r="D39" s="45">
        <v>49232</v>
      </c>
      <c r="E39" s="45">
        <v>49288</v>
      </c>
      <c r="F39" s="55">
        <f t="shared" si="5"/>
        <v>1.6708725502027909E-2</v>
      </c>
      <c r="G39" s="55">
        <f t="shared" si="6"/>
        <v>3.4288831997313973E-2</v>
      </c>
      <c r="H39" s="38">
        <f t="shared" si="7"/>
        <v>1634</v>
      </c>
      <c r="I39" s="56">
        <f t="shared" si="4"/>
        <v>1.8100650249797835E-2</v>
      </c>
      <c r="J39" s="61">
        <f t="shared" si="8"/>
        <v>56</v>
      </c>
    </row>
    <row r="40" spans="1:12">
      <c r="A40" s="58">
        <v>39</v>
      </c>
      <c r="B40" s="59" t="s">
        <v>131</v>
      </c>
      <c r="C40" s="45">
        <v>13833</v>
      </c>
      <c r="D40" s="45">
        <v>13242</v>
      </c>
      <c r="E40" s="45">
        <v>13482</v>
      </c>
      <c r="F40" s="55">
        <f t="shared" si="5"/>
        <v>4.5704235760903322E-3</v>
      </c>
      <c r="G40" s="55">
        <f t="shared" si="6"/>
        <v>-2.5374105400130124E-2</v>
      </c>
      <c r="H40" s="38">
        <f t="shared" si="7"/>
        <v>-351</v>
      </c>
      <c r="I40" s="56">
        <f t="shared" si="4"/>
        <v>-3.8882057758133663E-3</v>
      </c>
      <c r="J40" s="61">
        <f t="shared" si="8"/>
        <v>240</v>
      </c>
    </row>
    <row r="41" spans="1:12">
      <c r="A41" s="58">
        <v>40</v>
      </c>
      <c r="B41" s="59" t="s">
        <v>132</v>
      </c>
      <c r="C41" s="45">
        <v>11789</v>
      </c>
      <c r="D41" s="45">
        <v>12118</v>
      </c>
      <c r="E41" s="45">
        <v>12174</v>
      </c>
      <c r="F41" s="55">
        <f t="shared" si="5"/>
        <v>4.1270090947428941E-3</v>
      </c>
      <c r="G41" s="55">
        <f t="shared" si="6"/>
        <v>3.2657562134192894E-2</v>
      </c>
      <c r="H41" s="38">
        <f t="shared" si="7"/>
        <v>385</v>
      </c>
      <c r="I41" s="56">
        <f t="shared" si="4"/>
        <v>4.2648410931286213E-3</v>
      </c>
      <c r="J41" s="61">
        <f t="shared" si="8"/>
        <v>56</v>
      </c>
    </row>
    <row r="42" spans="1:12">
      <c r="A42" s="58">
        <v>41</v>
      </c>
      <c r="B42" s="59" t="s">
        <v>133</v>
      </c>
      <c r="C42" s="45">
        <v>54075</v>
      </c>
      <c r="D42" s="45">
        <v>55925</v>
      </c>
      <c r="E42" s="45">
        <v>55796</v>
      </c>
      <c r="F42" s="55">
        <f t="shared" si="5"/>
        <v>1.8914949848059349E-2</v>
      </c>
      <c r="G42" s="55">
        <f t="shared" si="6"/>
        <v>3.1826167360147942E-2</v>
      </c>
      <c r="H42" s="38">
        <f t="shared" si="7"/>
        <v>1721</v>
      </c>
      <c r="I42" s="56">
        <f t="shared" si="4"/>
        <v>1.9064393561751575E-2</v>
      </c>
      <c r="J42" s="61">
        <f t="shared" si="8"/>
        <v>-129</v>
      </c>
    </row>
    <row r="43" spans="1:12">
      <c r="A43" s="58">
        <v>42</v>
      </c>
      <c r="B43" s="59" t="s">
        <v>134</v>
      </c>
      <c r="C43" s="45">
        <v>72014</v>
      </c>
      <c r="D43" s="45">
        <v>75591</v>
      </c>
      <c r="E43" s="45">
        <v>75816</v>
      </c>
      <c r="F43" s="55">
        <f t="shared" si="5"/>
        <v>2.5701767827092759E-2</v>
      </c>
      <c r="G43" s="55">
        <f t="shared" si="6"/>
        <v>5.2795289804760184E-2</v>
      </c>
      <c r="H43" s="38">
        <f t="shared" si="7"/>
        <v>3802</v>
      </c>
      <c r="I43" s="56">
        <f t="shared" si="4"/>
        <v>4.2116690483311729E-2</v>
      </c>
      <c r="J43" s="61">
        <f t="shared" si="8"/>
        <v>225</v>
      </c>
    </row>
    <row r="44" spans="1:12">
      <c r="A44" s="58">
        <v>43</v>
      </c>
      <c r="B44" s="59" t="s">
        <v>135</v>
      </c>
      <c r="C44" s="45">
        <v>21342</v>
      </c>
      <c r="D44" s="45">
        <v>21745</v>
      </c>
      <c r="E44" s="45">
        <v>23284</v>
      </c>
      <c r="F44" s="55">
        <f t="shared" si="5"/>
        <v>7.8933201710196764E-3</v>
      </c>
      <c r="G44" s="55">
        <f t="shared" si="6"/>
        <v>9.0994283572298759E-2</v>
      </c>
      <c r="H44" s="38">
        <f t="shared" si="7"/>
        <v>1942</v>
      </c>
      <c r="I44" s="56">
        <f t="shared" si="4"/>
        <v>2.1512523124300732E-2</v>
      </c>
      <c r="J44" s="61">
        <f t="shared" si="8"/>
        <v>1539</v>
      </c>
    </row>
    <row r="45" spans="1:12">
      <c r="A45" s="58">
        <v>44</v>
      </c>
      <c r="B45" s="59" t="s">
        <v>136</v>
      </c>
      <c r="C45" s="45">
        <v>37511</v>
      </c>
      <c r="D45" s="45">
        <v>38391</v>
      </c>
      <c r="E45" s="45">
        <v>38442</v>
      </c>
      <c r="F45" s="55">
        <f t="shared" si="5"/>
        <v>1.3031910926573544E-2</v>
      </c>
      <c r="G45" s="55">
        <f t="shared" si="6"/>
        <v>2.4819386313348086E-2</v>
      </c>
      <c r="H45" s="38">
        <f t="shared" si="7"/>
        <v>931</v>
      </c>
      <c r="I45" s="56">
        <f t="shared" si="4"/>
        <v>1.0313161188838302E-2</v>
      </c>
      <c r="J45" s="61">
        <f t="shared" si="8"/>
        <v>51</v>
      </c>
    </row>
    <row r="46" spans="1:12">
      <c r="A46" s="58">
        <v>45</v>
      </c>
      <c r="B46" s="59" t="s">
        <v>137</v>
      </c>
      <c r="C46" s="45">
        <v>42350</v>
      </c>
      <c r="D46" s="45">
        <v>43396</v>
      </c>
      <c r="E46" s="45">
        <v>43602</v>
      </c>
      <c r="F46" s="55">
        <f t="shared" si="5"/>
        <v>1.4781160715375363E-2</v>
      </c>
      <c r="G46" s="55">
        <f t="shared" si="6"/>
        <v>2.9563164108618655E-2</v>
      </c>
      <c r="H46" s="38">
        <f t="shared" si="7"/>
        <v>1252</v>
      </c>
      <c r="I46" s="56">
        <f t="shared" si="4"/>
        <v>1.386904168466762E-2</v>
      </c>
      <c r="J46" s="61">
        <f t="shared" si="8"/>
        <v>206</v>
      </c>
    </row>
    <row r="47" spans="1:12">
      <c r="A47" s="58">
        <v>46</v>
      </c>
      <c r="B47" s="59" t="s">
        <v>138</v>
      </c>
      <c r="C47" s="45">
        <v>34498</v>
      </c>
      <c r="D47" s="45">
        <v>36099</v>
      </c>
      <c r="E47" s="45">
        <v>35792</v>
      </c>
      <c r="F47" s="55">
        <f t="shared" si="5"/>
        <v>1.2133555899378813E-2</v>
      </c>
      <c r="G47" s="55">
        <f t="shared" si="6"/>
        <v>3.7509420835990494E-2</v>
      </c>
      <c r="H47" s="38">
        <f t="shared" si="7"/>
        <v>1294</v>
      </c>
      <c r="I47" s="56">
        <f t="shared" si="4"/>
        <v>1.4334297076645287E-2</v>
      </c>
      <c r="J47" s="61">
        <f t="shared" si="8"/>
        <v>-307</v>
      </c>
    </row>
    <row r="48" spans="1:12">
      <c r="A48" s="58">
        <v>47</v>
      </c>
      <c r="B48" s="59" t="s">
        <v>139</v>
      </c>
      <c r="C48" s="45">
        <v>24349</v>
      </c>
      <c r="D48" s="45">
        <v>27330</v>
      </c>
      <c r="E48" s="45">
        <v>26865</v>
      </c>
      <c r="F48" s="55">
        <f t="shared" si="5"/>
        <v>9.1072859643722571E-3</v>
      </c>
      <c r="G48" s="55">
        <f t="shared" si="6"/>
        <v>0.10333073226826564</v>
      </c>
      <c r="H48" s="38">
        <f t="shared" si="7"/>
        <v>2516</v>
      </c>
      <c r="I48" s="56">
        <f t="shared" si="4"/>
        <v>2.7871013481328859E-2</v>
      </c>
      <c r="J48" s="61">
        <f t="shared" si="8"/>
        <v>-465</v>
      </c>
    </row>
    <row r="49" spans="1:10">
      <c r="A49" s="58">
        <v>48</v>
      </c>
      <c r="B49" s="59" t="s">
        <v>140</v>
      </c>
      <c r="C49" s="45">
        <v>34660</v>
      </c>
      <c r="D49" s="45">
        <v>35579</v>
      </c>
      <c r="E49" s="45">
        <v>35299</v>
      </c>
      <c r="F49" s="55">
        <f t="shared" si="5"/>
        <v>1.1966427964130888E-2</v>
      </c>
      <c r="G49" s="55">
        <f t="shared" si="6"/>
        <v>1.8436237738026544E-2</v>
      </c>
      <c r="H49" s="38">
        <f t="shared" si="7"/>
        <v>639</v>
      </c>
      <c r="I49" s="56">
        <f t="shared" si="4"/>
        <v>7.0785284636602306E-3</v>
      </c>
      <c r="J49" s="61">
        <f t="shared" si="8"/>
        <v>-280</v>
      </c>
    </row>
    <row r="50" spans="1:10">
      <c r="A50" s="58">
        <v>49</v>
      </c>
      <c r="B50" s="59" t="s">
        <v>141</v>
      </c>
      <c r="C50" s="45">
        <v>13883</v>
      </c>
      <c r="D50" s="45">
        <v>14762</v>
      </c>
      <c r="E50" s="45">
        <v>14522</v>
      </c>
      <c r="F50" s="55">
        <f t="shared" si="5"/>
        <v>4.9229855490271323E-3</v>
      </c>
      <c r="G50" s="55">
        <f t="shared" si="6"/>
        <v>4.6027515666642656E-2</v>
      </c>
      <c r="H50" s="38">
        <f t="shared" si="7"/>
        <v>639</v>
      </c>
      <c r="I50" s="56">
        <f t="shared" si="4"/>
        <v>7.0785284636602306E-3</v>
      </c>
      <c r="J50" s="61">
        <f t="shared" si="8"/>
        <v>-240</v>
      </c>
    </row>
    <row r="51" spans="1:10">
      <c r="A51" s="58">
        <v>50</v>
      </c>
      <c r="B51" s="59" t="s">
        <v>142</v>
      </c>
      <c r="C51" s="45">
        <v>11969</v>
      </c>
      <c r="D51" s="45">
        <v>12010</v>
      </c>
      <c r="E51" s="45">
        <v>12099</v>
      </c>
      <c r="F51" s="55">
        <f t="shared" si="5"/>
        <v>4.1015839524637977E-3</v>
      </c>
      <c r="G51" s="55">
        <f t="shared" si="6"/>
        <v>1.0861391929150305E-2</v>
      </c>
      <c r="H51" s="38">
        <f t="shared" si="7"/>
        <v>130</v>
      </c>
      <c r="I51" s="56">
        <f t="shared" si="4"/>
        <v>1.4400762132642097E-3</v>
      </c>
      <c r="J51" s="61">
        <f t="shared" si="8"/>
        <v>89</v>
      </c>
    </row>
    <row r="52" spans="1:10">
      <c r="A52" s="58">
        <v>51</v>
      </c>
      <c r="B52" s="59" t="s">
        <v>143</v>
      </c>
      <c r="C52" s="45">
        <v>14209</v>
      </c>
      <c r="D52" s="45">
        <v>14396</v>
      </c>
      <c r="E52" s="45">
        <v>14473</v>
      </c>
      <c r="F52" s="55">
        <f t="shared" si="5"/>
        <v>4.9063744560714564E-3</v>
      </c>
      <c r="G52" s="55">
        <f t="shared" si="6"/>
        <v>1.8579773383067068E-2</v>
      </c>
      <c r="H52" s="38">
        <f t="shared" si="7"/>
        <v>264</v>
      </c>
      <c r="I52" s="56">
        <f t="shared" si="4"/>
        <v>2.9244624638596257E-3</v>
      </c>
      <c r="J52" s="61">
        <f t="shared" si="8"/>
        <v>77</v>
      </c>
    </row>
    <row r="53" spans="1:10">
      <c r="A53" s="58">
        <v>52</v>
      </c>
      <c r="B53" s="59" t="s">
        <v>144</v>
      </c>
      <c r="C53" s="45">
        <v>24825</v>
      </c>
      <c r="D53" s="45">
        <v>25246</v>
      </c>
      <c r="E53" s="45">
        <v>25339</v>
      </c>
      <c r="F53" s="55">
        <f t="shared" si="5"/>
        <v>8.5899690694669125E-3</v>
      </c>
      <c r="G53" s="55">
        <f t="shared" si="6"/>
        <v>2.070493454179255E-2</v>
      </c>
      <c r="H53" s="38">
        <f t="shared" si="7"/>
        <v>514</v>
      </c>
      <c r="I53" s="56">
        <f t="shared" si="4"/>
        <v>5.6938397970600291E-3</v>
      </c>
      <c r="J53" s="61">
        <f t="shared" si="8"/>
        <v>93</v>
      </c>
    </row>
    <row r="54" spans="1:10">
      <c r="A54" s="58">
        <v>53</v>
      </c>
      <c r="B54" s="59" t="s">
        <v>145</v>
      </c>
      <c r="C54" s="45">
        <v>15311</v>
      </c>
      <c r="D54" s="45">
        <v>15077</v>
      </c>
      <c r="E54" s="45">
        <v>15015</v>
      </c>
      <c r="F54" s="55">
        <f t="shared" si="5"/>
        <v>5.0901134842750578E-3</v>
      </c>
      <c r="G54" s="55">
        <f t="shared" si="6"/>
        <v>-1.9332506041408137E-2</v>
      </c>
      <c r="H54" s="38">
        <f t="shared" si="7"/>
        <v>-296</v>
      </c>
      <c r="I54" s="56">
        <f t="shared" si="4"/>
        <v>-3.2789427625092775E-3</v>
      </c>
      <c r="J54" s="61">
        <f t="shared" si="8"/>
        <v>-62</v>
      </c>
    </row>
    <row r="55" spans="1:10">
      <c r="A55" s="58">
        <v>54</v>
      </c>
      <c r="B55" s="59" t="s">
        <v>146</v>
      </c>
      <c r="C55" s="45">
        <v>29194</v>
      </c>
      <c r="D55" s="45">
        <v>29351</v>
      </c>
      <c r="E55" s="45">
        <v>29422</v>
      </c>
      <c r="F55" s="55">
        <f t="shared" si="5"/>
        <v>9.9741138151409094E-3</v>
      </c>
      <c r="G55" s="55">
        <f t="shared" si="6"/>
        <v>7.8098239364252928E-3</v>
      </c>
      <c r="H55" s="38">
        <f t="shared" si="7"/>
        <v>228</v>
      </c>
      <c r="I55" s="56">
        <f t="shared" si="4"/>
        <v>2.5256721278787675E-3</v>
      </c>
      <c r="J55" s="61">
        <f t="shared" si="8"/>
        <v>71</v>
      </c>
    </row>
    <row r="56" spans="1:10">
      <c r="A56" s="58">
        <v>55</v>
      </c>
      <c r="B56" s="59" t="s">
        <v>147</v>
      </c>
      <c r="C56" s="45">
        <v>50662</v>
      </c>
      <c r="D56" s="45">
        <v>51880</v>
      </c>
      <c r="E56" s="45">
        <v>51915</v>
      </c>
      <c r="F56" s="55">
        <f t="shared" si="5"/>
        <v>1.7599283485590384E-2</v>
      </c>
      <c r="G56" s="55">
        <f t="shared" si="6"/>
        <v>2.473254115510639E-2</v>
      </c>
      <c r="H56" s="38">
        <f t="shared" si="7"/>
        <v>1253</v>
      </c>
      <c r="I56" s="56">
        <f t="shared" si="4"/>
        <v>1.3880119194000421E-2</v>
      </c>
      <c r="J56" s="61">
        <f t="shared" si="8"/>
        <v>35</v>
      </c>
    </row>
    <row r="57" spans="1:10">
      <c r="A57" s="58">
        <v>56</v>
      </c>
      <c r="B57" s="59" t="s">
        <v>148</v>
      </c>
      <c r="C57" s="45">
        <v>14546</v>
      </c>
      <c r="D57" s="45">
        <v>15844</v>
      </c>
      <c r="E57" s="45">
        <v>15293</v>
      </c>
      <c r="F57" s="55">
        <f t="shared" si="5"/>
        <v>5.1843560116562413E-3</v>
      </c>
      <c r="G57" s="55">
        <f t="shared" si="6"/>
        <v>5.1354324212842022E-2</v>
      </c>
      <c r="H57" s="38">
        <f t="shared" si="7"/>
        <v>747</v>
      </c>
      <c r="I57" s="56">
        <f t="shared" si="4"/>
        <v>8.2748994716028042E-3</v>
      </c>
      <c r="J57" s="61">
        <f t="shared" si="8"/>
        <v>-551</v>
      </c>
    </row>
    <row r="58" spans="1:10">
      <c r="A58" s="58">
        <v>57</v>
      </c>
      <c r="B58" s="59" t="s">
        <v>149</v>
      </c>
      <c r="C58" s="45">
        <v>10253</v>
      </c>
      <c r="D58" s="45">
        <v>10225</v>
      </c>
      <c r="E58" s="45">
        <v>10206</v>
      </c>
      <c r="F58" s="55">
        <f t="shared" si="5"/>
        <v>3.4598533613394099E-3</v>
      </c>
      <c r="G58" s="55">
        <f t="shared" si="6"/>
        <v>-4.5840241880425242E-3</v>
      </c>
      <c r="H58" s="38">
        <f t="shared" si="7"/>
        <v>-47</v>
      </c>
      <c r="I58" s="56">
        <f t="shared" si="4"/>
        <v>-5.2064293864167576E-4</v>
      </c>
      <c r="J58" s="61">
        <f t="shared" si="8"/>
        <v>-19</v>
      </c>
    </row>
    <row r="59" spans="1:10">
      <c r="A59" s="58">
        <v>58</v>
      </c>
      <c r="B59" s="59" t="s">
        <v>150</v>
      </c>
      <c r="C59" s="45">
        <v>28512</v>
      </c>
      <c r="D59" s="45">
        <v>28616</v>
      </c>
      <c r="E59" s="45">
        <v>29332</v>
      </c>
      <c r="F59" s="55">
        <f t="shared" si="5"/>
        <v>9.9436036444059944E-3</v>
      </c>
      <c r="G59" s="55">
        <f t="shared" si="6"/>
        <v>2.8759820426487094E-2</v>
      </c>
      <c r="H59" s="38">
        <f t="shared" si="7"/>
        <v>820</v>
      </c>
      <c r="I59" s="56">
        <f t="shared" si="4"/>
        <v>9.0835576528973221E-3</v>
      </c>
      <c r="J59" s="61">
        <f t="shared" si="8"/>
        <v>716</v>
      </c>
    </row>
    <row r="60" spans="1:10">
      <c r="A60" s="58">
        <v>59</v>
      </c>
      <c r="B60" s="59" t="s">
        <v>151</v>
      </c>
      <c r="C60" s="45">
        <v>26064</v>
      </c>
      <c r="D60" s="45">
        <v>26764</v>
      </c>
      <c r="E60" s="45">
        <v>27089</v>
      </c>
      <c r="F60" s="55">
        <f t="shared" si="5"/>
        <v>9.1832223893124898E-3</v>
      </c>
      <c r="G60" s="55">
        <f t="shared" si="6"/>
        <v>3.9326273787599751E-2</v>
      </c>
      <c r="H60" s="38">
        <f t="shared" si="7"/>
        <v>1025</v>
      </c>
      <c r="I60" s="56">
        <f t="shared" si="4"/>
        <v>1.1354447066121653E-2</v>
      </c>
      <c r="J60" s="61">
        <f t="shared" si="8"/>
        <v>325</v>
      </c>
    </row>
    <row r="61" spans="1:10">
      <c r="A61" s="58">
        <v>60</v>
      </c>
      <c r="B61" s="59" t="s">
        <v>152</v>
      </c>
      <c r="C61" s="45">
        <v>24595</v>
      </c>
      <c r="D61" s="45">
        <v>25201</v>
      </c>
      <c r="E61" s="45">
        <v>25278</v>
      </c>
      <c r="F61" s="55">
        <f t="shared" si="5"/>
        <v>8.5692899537465807E-3</v>
      </c>
      <c r="G61" s="55">
        <f t="shared" si="6"/>
        <v>2.7769871925188046E-2</v>
      </c>
      <c r="H61" s="38">
        <f t="shared" si="7"/>
        <v>683</v>
      </c>
      <c r="I61" s="56">
        <f t="shared" si="4"/>
        <v>7.5659388743035015E-3</v>
      </c>
      <c r="J61" s="61">
        <f t="shared" si="8"/>
        <v>77</v>
      </c>
    </row>
    <row r="62" spans="1:10">
      <c r="A62" s="58">
        <v>61</v>
      </c>
      <c r="B62" s="59" t="s">
        <v>153</v>
      </c>
      <c r="C62" s="45">
        <v>35869</v>
      </c>
      <c r="D62" s="45">
        <v>36724</v>
      </c>
      <c r="E62" s="45">
        <v>36654</v>
      </c>
      <c r="F62" s="55">
        <f t="shared" si="5"/>
        <v>1.2425775534639891E-2</v>
      </c>
      <c r="G62" s="55">
        <f t="shared" si="6"/>
        <v>2.1885193342440549E-2</v>
      </c>
      <c r="H62" s="38">
        <f t="shared" si="7"/>
        <v>785</v>
      </c>
      <c r="I62" s="56">
        <f t="shared" si="4"/>
        <v>8.6958448262492664E-3</v>
      </c>
      <c r="J62" s="61">
        <f t="shared" si="8"/>
        <v>-70</v>
      </c>
    </row>
    <row r="63" spans="1:10">
      <c r="A63" s="58">
        <v>62</v>
      </c>
      <c r="B63" s="59" t="s">
        <v>154</v>
      </c>
      <c r="C63" s="45">
        <v>10049</v>
      </c>
      <c r="D63" s="45">
        <v>11221</v>
      </c>
      <c r="E63" s="45">
        <v>10473</v>
      </c>
      <c r="F63" s="55">
        <f t="shared" si="5"/>
        <v>3.5503668678529927E-3</v>
      </c>
      <c r="G63" s="55">
        <f t="shared" si="6"/>
        <v>4.2193253060005972E-2</v>
      </c>
      <c r="H63" s="38">
        <f t="shared" si="7"/>
        <v>424</v>
      </c>
      <c r="I63" s="56">
        <f t="shared" si="4"/>
        <v>4.6968639571078842E-3</v>
      </c>
      <c r="J63" s="61">
        <f t="shared" si="8"/>
        <v>-748</v>
      </c>
    </row>
    <row r="64" spans="1:10">
      <c r="A64" s="58">
        <v>63</v>
      </c>
      <c r="B64" s="59" t="s">
        <v>155</v>
      </c>
      <c r="C64" s="45">
        <v>42161</v>
      </c>
      <c r="D64" s="45">
        <v>46784</v>
      </c>
      <c r="E64" s="45">
        <v>46872</v>
      </c>
      <c r="F64" s="55">
        <f t="shared" si="5"/>
        <v>1.5889696918743958E-2</v>
      </c>
      <c r="G64" s="55">
        <f t="shared" si="6"/>
        <v>0.11173833637722065</v>
      </c>
      <c r="H64" s="38">
        <f t="shared" si="7"/>
        <v>4711</v>
      </c>
      <c r="I64" s="56">
        <f t="shared" si="4"/>
        <v>5.2186146466828398E-2</v>
      </c>
      <c r="J64" s="61">
        <f t="shared" si="8"/>
        <v>88</v>
      </c>
    </row>
    <row r="65" spans="1:20">
      <c r="A65" s="58">
        <v>64</v>
      </c>
      <c r="B65" s="59" t="s">
        <v>156</v>
      </c>
      <c r="C65" s="45">
        <v>12926</v>
      </c>
      <c r="D65" s="45">
        <v>13141</v>
      </c>
      <c r="E65" s="45">
        <v>13129</v>
      </c>
      <c r="F65" s="55">
        <f t="shared" si="5"/>
        <v>4.4507559064300524E-3</v>
      </c>
      <c r="G65" s="55">
        <f t="shared" si="6"/>
        <v>1.5704781061426584E-2</v>
      </c>
      <c r="H65" s="38">
        <f t="shared" si="7"/>
        <v>203</v>
      </c>
      <c r="I65" s="56">
        <f t="shared" si="4"/>
        <v>2.2487343945587273E-3</v>
      </c>
      <c r="J65" s="61">
        <f t="shared" si="8"/>
        <v>-12</v>
      </c>
    </row>
    <row r="66" spans="1:20">
      <c r="A66" s="58">
        <v>65</v>
      </c>
      <c r="B66" s="59" t="s">
        <v>157</v>
      </c>
      <c r="C66" s="45">
        <v>35199</v>
      </c>
      <c r="D66" s="45">
        <v>38711</v>
      </c>
      <c r="E66" s="45">
        <v>38197</v>
      </c>
      <c r="F66" s="55">
        <f t="shared" ref="F66:F83" si="9">E66/$E$83</f>
        <v>1.2948855461795165E-2</v>
      </c>
      <c r="G66" s="55">
        <f t="shared" ref="G66:G83" si="10">(E66-C66)/C66</f>
        <v>8.5172874229381523E-2</v>
      </c>
      <c r="H66" s="38">
        <f t="shared" ref="H66:H83" si="11">E66-C66</f>
        <v>2998</v>
      </c>
      <c r="I66" s="56">
        <f t="shared" si="4"/>
        <v>3.3210372979739236E-2</v>
      </c>
      <c r="J66" s="61">
        <f t="shared" si="8"/>
        <v>-514</v>
      </c>
    </row>
    <row r="67" spans="1:20">
      <c r="A67" s="58">
        <v>66</v>
      </c>
      <c r="B67" s="59" t="s">
        <v>158</v>
      </c>
      <c r="C67" s="45">
        <v>18759</v>
      </c>
      <c r="D67" s="45">
        <v>18262</v>
      </c>
      <c r="E67" s="45">
        <v>18186</v>
      </c>
      <c r="F67" s="55">
        <f t="shared" si="9"/>
        <v>6.1650884998352452E-3</v>
      </c>
      <c r="G67" s="55">
        <f t="shared" si="10"/>
        <v>-3.0545338237645929E-2</v>
      </c>
      <c r="H67" s="38">
        <f t="shared" si="11"/>
        <v>-573</v>
      </c>
      <c r="I67" s="56">
        <f t="shared" ref="I67:I83" si="12">H67/$H$83</f>
        <v>-6.3474128476953239E-3</v>
      </c>
      <c r="J67" s="61">
        <f t="shared" ref="J67:J83" si="13">E67-D67</f>
        <v>-76</v>
      </c>
    </row>
    <row r="68" spans="1:20">
      <c r="A68" s="58">
        <v>67</v>
      </c>
      <c r="B68" s="59" t="s">
        <v>159</v>
      </c>
      <c r="C68" s="45">
        <v>23074</v>
      </c>
      <c r="D68" s="45">
        <v>22928</v>
      </c>
      <c r="E68" s="45">
        <v>22974</v>
      </c>
      <c r="F68" s="55">
        <f t="shared" si="9"/>
        <v>7.7882295829327462E-3</v>
      </c>
      <c r="G68" s="55">
        <f t="shared" si="10"/>
        <v>-4.3338822917569561E-3</v>
      </c>
      <c r="H68" s="38">
        <f t="shared" si="11"/>
        <v>-100</v>
      </c>
      <c r="I68" s="56">
        <f t="shared" si="12"/>
        <v>-1.1077509332801613E-3</v>
      </c>
      <c r="J68" s="61">
        <f t="shared" si="13"/>
        <v>46</v>
      </c>
      <c r="S68" s="13"/>
      <c r="T68" s="13"/>
    </row>
    <row r="69" spans="1:20">
      <c r="A69" s="58">
        <v>68</v>
      </c>
      <c r="B69" s="59" t="s">
        <v>160</v>
      </c>
      <c r="C69" s="45">
        <v>13134</v>
      </c>
      <c r="D69" s="45">
        <v>13611</v>
      </c>
      <c r="E69" s="45">
        <v>13686</v>
      </c>
      <c r="F69" s="55">
        <f t="shared" si="9"/>
        <v>4.6395799630894732E-3</v>
      </c>
      <c r="G69" s="55">
        <f t="shared" si="10"/>
        <v>4.202832343535861E-2</v>
      </c>
      <c r="H69" s="38">
        <f t="shared" si="11"/>
        <v>552</v>
      </c>
      <c r="I69" s="56">
        <f t="shared" si="12"/>
        <v>6.1147851517064904E-3</v>
      </c>
      <c r="J69" s="61">
        <f t="shared" si="13"/>
        <v>75</v>
      </c>
    </row>
    <row r="70" spans="1:20">
      <c r="A70" s="58">
        <v>69</v>
      </c>
      <c r="B70" s="59" t="s">
        <v>161</v>
      </c>
      <c r="C70" s="45">
        <v>5101</v>
      </c>
      <c r="D70" s="45">
        <v>4829</v>
      </c>
      <c r="E70" s="45">
        <v>4722</v>
      </c>
      <c r="F70" s="55">
        <f t="shared" si="9"/>
        <v>1.6007669578918964E-3</v>
      </c>
      <c r="G70" s="55">
        <f t="shared" si="10"/>
        <v>-7.4299157028033719E-2</v>
      </c>
      <c r="H70" s="38">
        <f t="shared" si="11"/>
        <v>-379</v>
      </c>
      <c r="I70" s="56">
        <f t="shared" si="12"/>
        <v>-4.1983760371318117E-3</v>
      </c>
      <c r="J70" s="61">
        <f t="shared" si="13"/>
        <v>-107</v>
      </c>
    </row>
    <row r="71" spans="1:20">
      <c r="A71" s="58">
        <v>70</v>
      </c>
      <c r="B71" s="59" t="s">
        <v>162</v>
      </c>
      <c r="C71" s="45">
        <v>9078</v>
      </c>
      <c r="D71" s="45">
        <v>9147</v>
      </c>
      <c r="E71" s="45">
        <v>9195</v>
      </c>
      <c r="F71" s="55">
        <f t="shared" si="9"/>
        <v>3.1171224434171935E-3</v>
      </c>
      <c r="G71" s="55">
        <f t="shared" si="10"/>
        <v>1.2888301387970919E-2</v>
      </c>
      <c r="H71" s="38">
        <f t="shared" si="11"/>
        <v>117</v>
      </c>
      <c r="I71" s="56">
        <f t="shared" si="12"/>
        <v>1.2960685919377888E-3</v>
      </c>
      <c r="J71" s="61">
        <f t="shared" si="13"/>
        <v>48</v>
      </c>
    </row>
    <row r="72" spans="1:20">
      <c r="A72" s="58">
        <v>71</v>
      </c>
      <c r="B72" s="59" t="s">
        <v>163</v>
      </c>
      <c r="C72" s="45">
        <v>16039</v>
      </c>
      <c r="D72" s="45">
        <v>15961</v>
      </c>
      <c r="E72" s="45">
        <v>16135</v>
      </c>
      <c r="F72" s="55">
        <f t="shared" si="9"/>
        <v>5.4697956089762275E-3</v>
      </c>
      <c r="G72" s="55">
        <f t="shared" si="10"/>
        <v>5.9854105617557201E-3</v>
      </c>
      <c r="H72" s="38">
        <f t="shared" si="11"/>
        <v>96</v>
      </c>
      <c r="I72" s="56">
        <f t="shared" si="12"/>
        <v>1.0634408959489549E-3</v>
      </c>
      <c r="J72" s="61">
        <f t="shared" si="13"/>
        <v>174</v>
      </c>
    </row>
    <row r="73" spans="1:20">
      <c r="A73" s="58">
        <v>72</v>
      </c>
      <c r="B73" s="59" t="s">
        <v>164</v>
      </c>
      <c r="C73" s="45">
        <v>18138</v>
      </c>
      <c r="D73" s="45">
        <v>19918</v>
      </c>
      <c r="E73" s="45">
        <v>19750</v>
      </c>
      <c r="F73" s="55">
        <f t="shared" si="9"/>
        <v>6.6952874668286646E-3</v>
      </c>
      <c r="G73" s="55">
        <f t="shared" si="10"/>
        <v>8.8874186790164289E-2</v>
      </c>
      <c r="H73" s="38">
        <f t="shared" si="11"/>
        <v>1612</v>
      </c>
      <c r="I73" s="56">
        <f t="shared" si="12"/>
        <v>1.78569450444762E-2</v>
      </c>
      <c r="J73" s="61">
        <f t="shared" si="13"/>
        <v>-168</v>
      </c>
    </row>
    <row r="74" spans="1:20">
      <c r="A74" s="58">
        <v>73</v>
      </c>
      <c r="B74" s="59" t="s">
        <v>165</v>
      </c>
      <c r="C74" s="45">
        <v>21123</v>
      </c>
      <c r="D74" s="45">
        <v>25019</v>
      </c>
      <c r="E74" s="45">
        <v>23486</v>
      </c>
      <c r="F74" s="55">
        <f t="shared" si="9"/>
        <v>7.9617985542247086E-3</v>
      </c>
      <c r="G74" s="55">
        <f t="shared" si="10"/>
        <v>0.1118685792737774</v>
      </c>
      <c r="H74" s="38">
        <f t="shared" si="11"/>
        <v>2363</v>
      </c>
      <c r="I74" s="56">
        <f t="shared" si="12"/>
        <v>2.617615455341021E-2</v>
      </c>
      <c r="J74" s="61">
        <f t="shared" si="13"/>
        <v>-1533</v>
      </c>
    </row>
    <row r="75" spans="1:20">
      <c r="A75" s="58">
        <v>74</v>
      </c>
      <c r="B75" s="59" t="s">
        <v>166</v>
      </c>
      <c r="C75" s="45">
        <v>8147</v>
      </c>
      <c r="D75" s="45">
        <v>8135</v>
      </c>
      <c r="E75" s="45">
        <v>8129</v>
      </c>
      <c r="F75" s="55">
        <f t="shared" si="9"/>
        <v>2.7557464211569729E-3</v>
      </c>
      <c r="G75" s="55">
        <f t="shared" si="10"/>
        <v>-2.2094022339511476E-3</v>
      </c>
      <c r="H75" s="38">
        <f t="shared" si="11"/>
        <v>-18</v>
      </c>
      <c r="I75" s="56">
        <f t="shared" si="12"/>
        <v>-1.9939516799042902E-4</v>
      </c>
      <c r="J75" s="61">
        <f t="shared" si="13"/>
        <v>-6</v>
      </c>
    </row>
    <row r="76" spans="1:20">
      <c r="A76" s="58">
        <v>75</v>
      </c>
      <c r="B76" s="59" t="s">
        <v>167</v>
      </c>
      <c r="C76" s="45">
        <v>5280</v>
      </c>
      <c r="D76" s="45">
        <v>5421</v>
      </c>
      <c r="E76" s="45">
        <v>5256</v>
      </c>
      <c r="F76" s="55">
        <f t="shared" si="9"/>
        <v>1.7817939709190613E-3</v>
      </c>
      <c r="G76" s="55">
        <f t="shared" si="10"/>
        <v>-4.5454545454545452E-3</v>
      </c>
      <c r="H76" s="38">
        <f t="shared" si="11"/>
        <v>-24</v>
      </c>
      <c r="I76" s="56">
        <f t="shared" si="12"/>
        <v>-2.6586022398723873E-4</v>
      </c>
      <c r="J76" s="61">
        <f t="shared" si="13"/>
        <v>-165</v>
      </c>
    </row>
    <row r="77" spans="1:20">
      <c r="A77" s="58">
        <v>76</v>
      </c>
      <c r="B77" s="59" t="s">
        <v>168</v>
      </c>
      <c r="C77" s="45">
        <v>7210</v>
      </c>
      <c r="D77" s="45">
        <v>7755</v>
      </c>
      <c r="E77" s="45">
        <v>7513</v>
      </c>
      <c r="F77" s="55">
        <f t="shared" si="9"/>
        <v>2.5469212525713295E-3</v>
      </c>
      <c r="G77" s="55">
        <f t="shared" si="10"/>
        <v>4.2024965325936199E-2</v>
      </c>
      <c r="H77" s="38">
        <f t="shared" si="11"/>
        <v>303</v>
      </c>
      <c r="I77" s="56">
        <f t="shared" si="12"/>
        <v>3.3564853278388886E-3</v>
      </c>
      <c r="J77" s="61">
        <f t="shared" si="13"/>
        <v>-242</v>
      </c>
    </row>
    <row r="78" spans="1:20">
      <c r="A78" s="58">
        <v>77</v>
      </c>
      <c r="B78" s="59" t="s">
        <v>169</v>
      </c>
      <c r="C78" s="45">
        <v>10180</v>
      </c>
      <c r="D78" s="45">
        <v>10340</v>
      </c>
      <c r="E78" s="45">
        <v>10504</v>
      </c>
      <c r="F78" s="55">
        <f t="shared" si="9"/>
        <v>3.5608759266616856E-3</v>
      </c>
      <c r="G78" s="55">
        <f t="shared" si="10"/>
        <v>3.182711198428291E-2</v>
      </c>
      <c r="H78" s="38">
        <f t="shared" si="11"/>
        <v>324</v>
      </c>
      <c r="I78" s="56">
        <f t="shared" si="12"/>
        <v>3.5891130238277225E-3</v>
      </c>
      <c r="J78" s="61">
        <f t="shared" si="13"/>
        <v>164</v>
      </c>
    </row>
    <row r="79" spans="1:20">
      <c r="A79" s="58">
        <v>78</v>
      </c>
      <c r="B79" s="59" t="s">
        <v>170</v>
      </c>
      <c r="C79" s="45">
        <v>11160</v>
      </c>
      <c r="D79" s="45">
        <v>11729</v>
      </c>
      <c r="E79" s="45">
        <v>11715</v>
      </c>
      <c r="F79" s="55">
        <f t="shared" si="9"/>
        <v>3.9714072239948259E-3</v>
      </c>
      <c r="G79" s="55">
        <f t="shared" si="10"/>
        <v>4.9731182795698922E-2</v>
      </c>
      <c r="H79" s="38">
        <f t="shared" si="11"/>
        <v>555</v>
      </c>
      <c r="I79" s="56">
        <f t="shared" si="12"/>
        <v>6.1480176797048952E-3</v>
      </c>
      <c r="J79" s="61">
        <f t="shared" si="13"/>
        <v>-14</v>
      </c>
    </row>
    <row r="80" spans="1:20">
      <c r="A80" s="58">
        <v>79</v>
      </c>
      <c r="B80" s="59" t="s">
        <v>171</v>
      </c>
      <c r="C80" s="45">
        <v>5810</v>
      </c>
      <c r="D80" s="45">
        <v>5804</v>
      </c>
      <c r="E80" s="45">
        <v>5897</v>
      </c>
      <c r="F80" s="55">
        <f t="shared" si="9"/>
        <v>1.9990941869310699E-3</v>
      </c>
      <c r="G80" s="55">
        <f t="shared" si="10"/>
        <v>1.4974182444061962E-2</v>
      </c>
      <c r="H80" s="38">
        <f t="shared" si="11"/>
        <v>87</v>
      </c>
      <c r="I80" s="56">
        <f t="shared" si="12"/>
        <v>9.6374331195374027E-4</v>
      </c>
      <c r="J80" s="61">
        <f t="shared" si="13"/>
        <v>93</v>
      </c>
    </row>
    <row r="81" spans="1:20">
      <c r="A81" s="58">
        <v>80</v>
      </c>
      <c r="B81" s="59" t="s">
        <v>172</v>
      </c>
      <c r="C81" s="45">
        <v>17527</v>
      </c>
      <c r="D81" s="45">
        <v>18149</v>
      </c>
      <c r="E81" s="45">
        <v>18230</v>
      </c>
      <c r="F81" s="55">
        <f t="shared" si="9"/>
        <v>6.1800045833056479E-3</v>
      </c>
      <c r="G81" s="55">
        <f t="shared" si="10"/>
        <v>4.0109545273007363E-2</v>
      </c>
      <c r="H81" s="38">
        <f t="shared" si="11"/>
        <v>703</v>
      </c>
      <c r="I81" s="56">
        <f t="shared" si="12"/>
        <v>7.7874890609595342E-3</v>
      </c>
      <c r="J81" s="61">
        <f t="shared" si="13"/>
        <v>81</v>
      </c>
    </row>
    <row r="82" spans="1:20">
      <c r="A82" s="58">
        <v>81</v>
      </c>
      <c r="B82" s="59" t="s">
        <v>173</v>
      </c>
      <c r="C82" s="45">
        <v>12124</v>
      </c>
      <c r="D82" s="45">
        <v>12262</v>
      </c>
      <c r="E82" s="45">
        <v>12144</v>
      </c>
      <c r="F82" s="55">
        <f t="shared" si="9"/>
        <v>4.1168390378312561E-3</v>
      </c>
      <c r="G82" s="55">
        <f t="shared" si="10"/>
        <v>1.649620587264929E-3</v>
      </c>
      <c r="H82" s="38">
        <f t="shared" si="11"/>
        <v>20</v>
      </c>
      <c r="I82" s="56">
        <f t="shared" si="12"/>
        <v>2.2155018665603226E-4</v>
      </c>
      <c r="J82" s="61">
        <f t="shared" si="13"/>
        <v>-118</v>
      </c>
    </row>
    <row r="83" spans="1:20" s="13" customFormat="1">
      <c r="A83" s="194" t="s">
        <v>174</v>
      </c>
      <c r="B83" s="194"/>
      <c r="C83" s="102">
        <v>2859563</v>
      </c>
      <c r="D83" s="102">
        <v>2948014</v>
      </c>
      <c r="E83" s="96">
        <v>2949836</v>
      </c>
      <c r="F83" s="55">
        <f t="shared" si="9"/>
        <v>1</v>
      </c>
      <c r="G83" s="55">
        <f t="shared" si="10"/>
        <v>3.1568809639794609E-2</v>
      </c>
      <c r="H83" s="38">
        <f t="shared" si="11"/>
        <v>90273</v>
      </c>
      <c r="I83" s="56">
        <f t="shared" si="12"/>
        <v>1</v>
      </c>
      <c r="J83" s="61">
        <f t="shared" si="13"/>
        <v>1822</v>
      </c>
      <c r="S83" s="9"/>
      <c r="T83" s="9"/>
    </row>
    <row r="84" spans="1:20">
      <c r="C84" s="10"/>
      <c r="D84" s="10"/>
      <c r="E84" s="10"/>
      <c r="I84" s="18"/>
    </row>
  </sheetData>
  <mergeCells count="1">
    <mergeCell ref="A83:B8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43"/>
  <sheetViews>
    <sheetView zoomScaleNormal="100" workbookViewId="0">
      <pane ySplit="1" topLeftCell="A77" activePane="bottomLeft" state="frozen"/>
      <selection pane="bottomLeft" activeCell="L20" sqref="L20"/>
    </sheetView>
  </sheetViews>
  <sheetFormatPr defaultColWidth="9.1796875" defaultRowHeight="14.5"/>
  <cols>
    <col min="1" max="1" width="12.7265625" style="9" bestFit="1" customWidth="1"/>
    <col min="2" max="2" width="16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19.1796875" style="9" customWidth="1"/>
    <col min="7" max="8" width="33.1796875" style="9" customWidth="1"/>
    <col min="9" max="9" width="18.453125" style="9" customWidth="1"/>
    <col min="10" max="10" width="33.1796875" style="9" customWidth="1"/>
    <col min="11" max="18" width="9.1796875" style="9"/>
    <col min="19" max="19" width="11.7265625" style="9" bestFit="1" customWidth="1"/>
    <col min="20" max="16384" width="9.1796875" style="9"/>
  </cols>
  <sheetData>
    <row r="1" spans="1:20" ht="29">
      <c r="A1" s="4" t="s">
        <v>92</v>
      </c>
      <c r="B1" s="4" t="s">
        <v>175</v>
      </c>
      <c r="C1" s="4">
        <v>41852</v>
      </c>
      <c r="D1" s="4">
        <v>42186</v>
      </c>
      <c r="E1" s="4">
        <v>42217</v>
      </c>
      <c r="F1" s="1" t="s">
        <v>334</v>
      </c>
      <c r="G1" s="1" t="s">
        <v>329</v>
      </c>
      <c r="H1" s="1" t="s">
        <v>330</v>
      </c>
      <c r="I1" s="1" t="s">
        <v>336</v>
      </c>
      <c r="J1" s="52" t="s">
        <v>331</v>
      </c>
    </row>
    <row r="2" spans="1:20">
      <c r="A2" s="58">
        <v>1</v>
      </c>
      <c r="B2" s="59" t="s">
        <v>93</v>
      </c>
      <c r="C2" s="44">
        <v>37255</v>
      </c>
      <c r="D2" s="38">
        <v>38542</v>
      </c>
      <c r="E2" s="44">
        <v>38662</v>
      </c>
      <c r="F2" s="55">
        <f t="shared" ref="F2:F33" si="0">E2/$E$83</f>
        <v>2.2636825387531655E-2</v>
      </c>
      <c r="G2" s="55">
        <f t="shared" ref="G2:G33" si="1">(E2-C2)/C2</f>
        <v>3.7766742719098106E-2</v>
      </c>
      <c r="H2" s="38">
        <f t="shared" ref="H2:H33" si="2">E2-C2</f>
        <v>1407</v>
      </c>
      <c r="I2" s="56">
        <f>H2/$H$83</f>
        <v>1.9458696944970749E-2</v>
      </c>
      <c r="J2" s="44">
        <f t="shared" ref="J2:J33" si="3">E2-D2</f>
        <v>120</v>
      </c>
      <c r="L2" s="125" t="s">
        <v>117</v>
      </c>
      <c r="M2" s="105">
        <v>7.3567151411462792E-2</v>
      </c>
      <c r="O2" s="6"/>
      <c r="P2" s="12"/>
      <c r="S2" s="6"/>
      <c r="T2" s="12"/>
    </row>
    <row r="3" spans="1:20">
      <c r="A3" s="58">
        <v>2</v>
      </c>
      <c r="B3" s="59" t="s">
        <v>94</v>
      </c>
      <c r="C3" s="44">
        <v>5336</v>
      </c>
      <c r="D3" s="38">
        <v>5719</v>
      </c>
      <c r="E3" s="44">
        <v>5795</v>
      </c>
      <c r="F3" s="55">
        <f t="shared" si="0"/>
        <v>3.3930061331732949E-3</v>
      </c>
      <c r="G3" s="55">
        <f t="shared" si="1"/>
        <v>8.6019490254872558E-2</v>
      </c>
      <c r="H3" s="38">
        <f t="shared" si="2"/>
        <v>459</v>
      </c>
      <c r="I3" s="56">
        <f t="shared" ref="I3:I66" si="4">H3/$H$83</f>
        <v>6.3479331185085815E-3</v>
      </c>
      <c r="J3" s="44">
        <f t="shared" si="3"/>
        <v>76</v>
      </c>
      <c r="L3" s="125" t="s">
        <v>173</v>
      </c>
      <c r="M3" s="105">
        <v>7.3994802018040054E-2</v>
      </c>
      <c r="O3" s="11"/>
      <c r="P3" s="12"/>
      <c r="S3" s="6"/>
      <c r="T3" s="12"/>
    </row>
    <row r="4" spans="1:20">
      <c r="A4" s="58">
        <v>3</v>
      </c>
      <c r="B4" s="59" t="s">
        <v>95</v>
      </c>
      <c r="C4" s="44">
        <v>11336</v>
      </c>
      <c r="D4" s="38">
        <v>11793</v>
      </c>
      <c r="E4" s="44">
        <v>11998</v>
      </c>
      <c r="F4" s="55">
        <f t="shared" si="0"/>
        <v>7.0248986343077122E-3</v>
      </c>
      <c r="G4" s="55">
        <f t="shared" si="1"/>
        <v>5.8398023994354273E-2</v>
      </c>
      <c r="H4" s="38">
        <f t="shared" si="2"/>
        <v>662</v>
      </c>
      <c r="I4" s="56">
        <f t="shared" si="4"/>
        <v>9.1554068070864511E-3</v>
      </c>
      <c r="J4" s="44">
        <f t="shared" si="3"/>
        <v>205</v>
      </c>
      <c r="L4" s="125" t="s">
        <v>96</v>
      </c>
      <c r="M4" s="105">
        <v>7.4181117533718685E-2</v>
      </c>
      <c r="O4" s="6"/>
      <c r="P4" s="12"/>
      <c r="S4" s="5"/>
      <c r="T4" s="12"/>
    </row>
    <row r="5" spans="1:20">
      <c r="A5" s="58">
        <v>4</v>
      </c>
      <c r="B5" s="59" t="s">
        <v>96</v>
      </c>
      <c r="C5" s="44">
        <v>2076</v>
      </c>
      <c r="D5" s="38">
        <v>2179</v>
      </c>
      <c r="E5" s="44">
        <v>2230</v>
      </c>
      <c r="F5" s="55">
        <f t="shared" si="0"/>
        <v>1.3056779425326054E-3</v>
      </c>
      <c r="G5" s="55">
        <f t="shared" si="1"/>
        <v>7.4181117533718685E-2</v>
      </c>
      <c r="H5" s="38">
        <f t="shared" si="2"/>
        <v>154</v>
      </c>
      <c r="I5" s="56">
        <f t="shared" si="4"/>
        <v>2.1298076258176942E-3</v>
      </c>
      <c r="J5" s="44">
        <f t="shared" si="3"/>
        <v>51</v>
      </c>
      <c r="L5" s="125" t="s">
        <v>169</v>
      </c>
      <c r="M5" s="105">
        <v>7.6068663749579268E-2</v>
      </c>
      <c r="O5" s="6"/>
      <c r="P5" s="12"/>
      <c r="S5" s="6"/>
      <c r="T5" s="12"/>
    </row>
    <row r="6" spans="1:20">
      <c r="A6" s="58">
        <v>5</v>
      </c>
      <c r="B6" s="59" t="s">
        <v>97</v>
      </c>
      <c r="C6" s="44">
        <v>5301</v>
      </c>
      <c r="D6" s="38">
        <v>5479</v>
      </c>
      <c r="E6" s="44">
        <v>5496</v>
      </c>
      <c r="F6" s="55">
        <f t="shared" si="0"/>
        <v>3.2179398978292371E-3</v>
      </c>
      <c r="G6" s="55">
        <f t="shared" si="1"/>
        <v>3.6785512167515563E-2</v>
      </c>
      <c r="H6" s="38">
        <f t="shared" si="2"/>
        <v>195</v>
      </c>
      <c r="I6" s="56">
        <f t="shared" si="4"/>
        <v>2.6968343313925345E-3</v>
      </c>
      <c r="J6" s="44">
        <f t="shared" si="3"/>
        <v>17</v>
      </c>
      <c r="L6" s="125" t="s">
        <v>146</v>
      </c>
      <c r="M6" s="105">
        <v>7.8830457691910327E-2</v>
      </c>
      <c r="O6" s="6"/>
      <c r="P6" s="12"/>
      <c r="S6" s="6"/>
      <c r="T6" s="12"/>
    </row>
    <row r="7" spans="1:20">
      <c r="A7" s="58">
        <v>6</v>
      </c>
      <c r="B7" s="59" t="s">
        <v>98</v>
      </c>
      <c r="C7" s="44">
        <v>130133</v>
      </c>
      <c r="D7" s="38">
        <v>134329</v>
      </c>
      <c r="E7" s="44">
        <v>135058</v>
      </c>
      <c r="F7" s="55">
        <f t="shared" si="0"/>
        <v>7.9077242853169777E-2</v>
      </c>
      <c r="G7" s="55">
        <f t="shared" si="1"/>
        <v>3.7845896121660151E-2</v>
      </c>
      <c r="H7" s="38">
        <f t="shared" si="2"/>
        <v>4925</v>
      </c>
      <c r="I7" s="56">
        <f t="shared" si="4"/>
        <v>6.8112354267221703E-2</v>
      </c>
      <c r="J7" s="44">
        <f t="shared" si="3"/>
        <v>729</v>
      </c>
      <c r="L7" s="125" t="s">
        <v>121</v>
      </c>
      <c r="M7" s="105">
        <v>8.0587937151545871E-2</v>
      </c>
      <c r="O7" s="6"/>
      <c r="P7" s="12"/>
      <c r="S7" s="6"/>
      <c r="T7" s="12"/>
    </row>
    <row r="8" spans="1:20">
      <c r="A8" s="58">
        <v>7</v>
      </c>
      <c r="B8" s="59" t="s">
        <v>99</v>
      </c>
      <c r="C8" s="44">
        <v>67236</v>
      </c>
      <c r="D8" s="38">
        <v>69977</v>
      </c>
      <c r="E8" s="44">
        <v>70415</v>
      </c>
      <c r="F8" s="55">
        <f t="shared" si="0"/>
        <v>4.1228391176427535E-2</v>
      </c>
      <c r="G8" s="55">
        <f t="shared" si="1"/>
        <v>4.7281218394907489E-2</v>
      </c>
      <c r="H8" s="38">
        <f t="shared" si="2"/>
        <v>3179</v>
      </c>
      <c r="I8" s="56">
        <f t="shared" si="4"/>
        <v>4.3965314561522396E-2</v>
      </c>
      <c r="J8" s="44">
        <f t="shared" si="3"/>
        <v>438</v>
      </c>
      <c r="L8" s="125" t="s">
        <v>157</v>
      </c>
      <c r="M8" s="105">
        <v>8.2415803108808292E-2</v>
      </c>
      <c r="O8" s="6"/>
      <c r="P8" s="12"/>
      <c r="S8" s="6"/>
      <c r="T8" s="12"/>
    </row>
    <row r="9" spans="1:20">
      <c r="A9" s="58">
        <v>8</v>
      </c>
      <c r="B9" s="59" t="s">
        <v>100</v>
      </c>
      <c r="C9" s="44">
        <v>3199</v>
      </c>
      <c r="D9" s="38">
        <v>3365</v>
      </c>
      <c r="E9" s="44">
        <v>3368</v>
      </c>
      <c r="F9" s="55">
        <f t="shared" si="0"/>
        <v>1.9719835472869125E-3</v>
      </c>
      <c r="G9" s="55">
        <f t="shared" si="1"/>
        <v>5.2829009065332916E-2</v>
      </c>
      <c r="H9" s="38">
        <f t="shared" si="2"/>
        <v>169</v>
      </c>
      <c r="I9" s="56">
        <f t="shared" si="4"/>
        <v>2.3372564205401966E-3</v>
      </c>
      <c r="J9" s="44">
        <f t="shared" si="3"/>
        <v>3</v>
      </c>
      <c r="L9" s="125" t="s">
        <v>171</v>
      </c>
      <c r="M9" s="105">
        <v>8.4346504559270521E-2</v>
      </c>
      <c r="O9" s="5"/>
      <c r="P9" s="12"/>
      <c r="S9" s="5"/>
      <c r="T9" s="12"/>
    </row>
    <row r="10" spans="1:20">
      <c r="A10" s="58">
        <v>9</v>
      </c>
      <c r="B10" s="59" t="s">
        <v>101</v>
      </c>
      <c r="C10" s="44">
        <v>23968</v>
      </c>
      <c r="D10" s="38">
        <v>25139</v>
      </c>
      <c r="E10" s="44">
        <v>25271</v>
      </c>
      <c r="F10" s="55">
        <f t="shared" si="0"/>
        <v>1.4796317168493932E-2</v>
      </c>
      <c r="G10" s="55">
        <f t="shared" si="1"/>
        <v>5.4364152202937249E-2</v>
      </c>
      <c r="H10" s="38">
        <f t="shared" si="2"/>
        <v>1303</v>
      </c>
      <c r="I10" s="56">
        <f t="shared" si="4"/>
        <v>1.8020385301561397E-2</v>
      </c>
      <c r="J10" s="44">
        <f t="shared" si="3"/>
        <v>132</v>
      </c>
      <c r="L10" s="125" t="s">
        <v>94</v>
      </c>
      <c r="M10" s="105">
        <v>8.6019490254872558E-2</v>
      </c>
      <c r="O10" s="6"/>
      <c r="P10" s="12"/>
      <c r="S10" s="6"/>
      <c r="T10" s="12"/>
    </row>
    <row r="11" spans="1:20">
      <c r="A11" s="58">
        <v>10</v>
      </c>
      <c r="B11" s="59" t="s">
        <v>102</v>
      </c>
      <c r="C11" s="44">
        <v>25655</v>
      </c>
      <c r="D11" s="38">
        <v>26559</v>
      </c>
      <c r="E11" s="44">
        <v>26755</v>
      </c>
      <c r="F11" s="55">
        <f t="shared" si="0"/>
        <v>1.5665207781372134E-2</v>
      </c>
      <c r="G11" s="55">
        <f t="shared" si="1"/>
        <v>4.2876632235431693E-2</v>
      </c>
      <c r="H11" s="38">
        <f t="shared" si="2"/>
        <v>1100</v>
      </c>
      <c r="I11" s="56">
        <f t="shared" si="4"/>
        <v>1.5212911612983529E-2</v>
      </c>
      <c r="J11" s="44">
        <f t="shared" si="3"/>
        <v>196</v>
      </c>
      <c r="L11" s="125" t="s">
        <v>155</v>
      </c>
      <c r="M11" s="105">
        <v>8.8635235732009932E-2</v>
      </c>
      <c r="O11" s="6"/>
      <c r="P11" s="12"/>
      <c r="S11" s="5"/>
      <c r="T11" s="12"/>
    </row>
    <row r="12" spans="1:20">
      <c r="A12" s="58">
        <v>11</v>
      </c>
      <c r="B12" s="59" t="s">
        <v>103</v>
      </c>
      <c r="C12" s="44">
        <v>4227</v>
      </c>
      <c r="D12" s="38">
        <v>4273</v>
      </c>
      <c r="E12" s="44">
        <v>4320</v>
      </c>
      <c r="F12" s="55">
        <f t="shared" si="0"/>
        <v>2.5293850725295313E-3</v>
      </c>
      <c r="G12" s="55">
        <f t="shared" si="1"/>
        <v>2.2001419446415899E-2</v>
      </c>
      <c r="H12" s="38">
        <f t="shared" si="2"/>
        <v>93</v>
      </c>
      <c r="I12" s="56">
        <f t="shared" si="4"/>
        <v>1.2861825272795166E-3</v>
      </c>
      <c r="J12" s="44">
        <f t="shared" si="3"/>
        <v>47</v>
      </c>
      <c r="L12" s="125" t="s">
        <v>122</v>
      </c>
      <c r="M12" s="105">
        <v>8.9171974522292988E-2</v>
      </c>
      <c r="O12" s="6"/>
      <c r="P12" s="12"/>
      <c r="S12" s="6"/>
      <c r="T12" s="12"/>
    </row>
    <row r="13" spans="1:20">
      <c r="A13" s="58">
        <v>12</v>
      </c>
      <c r="B13" s="59" t="s">
        <v>104</v>
      </c>
      <c r="C13" s="44">
        <v>1756</v>
      </c>
      <c r="D13" s="38">
        <v>1972</v>
      </c>
      <c r="E13" s="44">
        <v>2015</v>
      </c>
      <c r="F13" s="55">
        <f t="shared" si="0"/>
        <v>1.179794194709955E-3</v>
      </c>
      <c r="G13" s="55">
        <f t="shared" si="1"/>
        <v>0.14749430523917995</v>
      </c>
      <c r="H13" s="38">
        <f t="shared" si="2"/>
        <v>259</v>
      </c>
      <c r="I13" s="56">
        <f t="shared" si="4"/>
        <v>3.5819491888752128E-3</v>
      </c>
      <c r="J13" s="44">
        <f t="shared" si="3"/>
        <v>43</v>
      </c>
      <c r="L13" s="125" t="s">
        <v>154</v>
      </c>
      <c r="M13" s="105">
        <v>9.403254972875226E-2</v>
      </c>
      <c r="O13" s="6"/>
      <c r="P13" s="12"/>
      <c r="S13" s="6"/>
      <c r="T13" s="12"/>
    </row>
    <row r="14" spans="1:20">
      <c r="A14" s="58">
        <v>13</v>
      </c>
      <c r="B14" s="59" t="s">
        <v>105</v>
      </c>
      <c r="C14" s="44">
        <v>2377</v>
      </c>
      <c r="D14" s="38">
        <v>2398</v>
      </c>
      <c r="E14" s="44">
        <v>2453</v>
      </c>
      <c r="F14" s="55">
        <f t="shared" si="0"/>
        <v>1.4362457367858659E-3</v>
      </c>
      <c r="G14" s="55">
        <f t="shared" si="1"/>
        <v>3.1973075305006309E-2</v>
      </c>
      <c r="H14" s="38">
        <f t="shared" si="2"/>
        <v>76</v>
      </c>
      <c r="I14" s="56">
        <f t="shared" si="4"/>
        <v>1.0510738932606801E-3</v>
      </c>
      <c r="J14" s="44">
        <f t="shared" si="3"/>
        <v>55</v>
      </c>
      <c r="L14" s="125" t="s">
        <v>160</v>
      </c>
      <c r="M14" s="105">
        <v>9.4957081545064381E-2</v>
      </c>
      <c r="O14" s="6"/>
      <c r="P14" s="12"/>
      <c r="S14" s="6"/>
      <c r="T14" s="12"/>
    </row>
    <row r="15" spans="1:20">
      <c r="A15" s="58">
        <v>14</v>
      </c>
      <c r="B15" s="59" t="s">
        <v>106</v>
      </c>
      <c r="C15" s="44">
        <v>6593</v>
      </c>
      <c r="D15" s="38">
        <v>6728</v>
      </c>
      <c r="E15" s="44">
        <v>6840</v>
      </c>
      <c r="F15" s="55">
        <f t="shared" si="0"/>
        <v>4.0048596981717578E-3</v>
      </c>
      <c r="G15" s="55">
        <f t="shared" si="1"/>
        <v>3.7463976945244955E-2</v>
      </c>
      <c r="H15" s="38">
        <f t="shared" si="2"/>
        <v>247</v>
      </c>
      <c r="I15" s="56">
        <f t="shared" si="4"/>
        <v>3.4159901530972105E-3</v>
      </c>
      <c r="J15" s="44">
        <f t="shared" si="3"/>
        <v>112</v>
      </c>
      <c r="L15" s="125" t="s">
        <v>167</v>
      </c>
      <c r="M15" s="105">
        <v>0.12512218963831867</v>
      </c>
      <c r="O15" s="6"/>
      <c r="P15" s="12"/>
      <c r="S15" s="6"/>
      <c r="T15" s="12"/>
    </row>
    <row r="16" spans="1:20">
      <c r="A16" s="58">
        <v>15</v>
      </c>
      <c r="B16" s="59" t="s">
        <v>107</v>
      </c>
      <c r="C16" s="44">
        <v>5391</v>
      </c>
      <c r="D16" s="38">
        <v>5539</v>
      </c>
      <c r="E16" s="44">
        <v>5591</v>
      </c>
      <c r="F16" s="55">
        <f t="shared" si="0"/>
        <v>3.2735629491927338E-3</v>
      </c>
      <c r="G16" s="55">
        <f t="shared" si="1"/>
        <v>3.7098868484511223E-2</v>
      </c>
      <c r="H16" s="38">
        <f t="shared" si="2"/>
        <v>200</v>
      </c>
      <c r="I16" s="56">
        <f t="shared" si="4"/>
        <v>2.7659839296333686E-3</v>
      </c>
      <c r="J16" s="44">
        <f t="shared" si="3"/>
        <v>52</v>
      </c>
      <c r="L16" s="125" t="s">
        <v>104</v>
      </c>
      <c r="M16" s="105">
        <v>0.14749430523917995</v>
      </c>
      <c r="O16" s="6"/>
      <c r="P16" s="12"/>
      <c r="S16" s="6"/>
      <c r="T16" s="12"/>
    </row>
    <row r="17" spans="1:20">
      <c r="A17" s="58">
        <v>16</v>
      </c>
      <c r="B17" s="59" t="s">
        <v>108</v>
      </c>
      <c r="C17" s="44">
        <v>67212</v>
      </c>
      <c r="D17" s="38">
        <v>69769</v>
      </c>
      <c r="E17" s="44">
        <v>70312</v>
      </c>
      <c r="F17" s="55">
        <f t="shared" si="0"/>
        <v>4.1168084078633427E-2</v>
      </c>
      <c r="G17" s="55">
        <f t="shared" si="1"/>
        <v>4.612271618163423E-2</v>
      </c>
      <c r="H17" s="38">
        <f t="shared" si="2"/>
        <v>3100</v>
      </c>
      <c r="I17" s="56">
        <f t="shared" si="4"/>
        <v>4.287275090931722E-2</v>
      </c>
      <c r="J17" s="44">
        <f t="shared" si="3"/>
        <v>543</v>
      </c>
      <c r="S17" s="11"/>
      <c r="T17" s="11"/>
    </row>
    <row r="18" spans="1:20">
      <c r="A18" s="58">
        <v>17</v>
      </c>
      <c r="B18" s="59" t="s">
        <v>109</v>
      </c>
      <c r="C18" s="44">
        <v>12460</v>
      </c>
      <c r="D18" s="38">
        <v>13094</v>
      </c>
      <c r="E18" s="44">
        <v>13170</v>
      </c>
      <c r="F18" s="55">
        <f t="shared" si="0"/>
        <v>7.7111114363921131E-3</v>
      </c>
      <c r="G18" s="55">
        <f t="shared" si="1"/>
        <v>5.6982343499197431E-2</v>
      </c>
      <c r="H18" s="38">
        <f t="shared" si="2"/>
        <v>710</v>
      </c>
      <c r="I18" s="56">
        <f t="shared" si="4"/>
        <v>9.8192429501984587E-3</v>
      </c>
      <c r="J18" s="44">
        <f t="shared" si="3"/>
        <v>76</v>
      </c>
      <c r="L18" s="6"/>
    </row>
    <row r="19" spans="1:20">
      <c r="A19" s="58">
        <v>18</v>
      </c>
      <c r="B19" s="59" t="s">
        <v>110</v>
      </c>
      <c r="C19" s="44">
        <v>2669</v>
      </c>
      <c r="D19" s="38">
        <v>2744</v>
      </c>
      <c r="E19" s="44">
        <v>2803</v>
      </c>
      <c r="F19" s="55">
        <f t="shared" si="0"/>
        <v>1.641172768125064E-3</v>
      </c>
      <c r="G19" s="55">
        <f t="shared" si="1"/>
        <v>5.0206069689022102E-2</v>
      </c>
      <c r="H19" s="38">
        <f t="shared" si="2"/>
        <v>134</v>
      </c>
      <c r="I19" s="56">
        <f t="shared" si="4"/>
        <v>1.8532092328543571E-3</v>
      </c>
      <c r="J19" s="44">
        <f t="shared" si="3"/>
        <v>59</v>
      </c>
      <c r="L19" s="6"/>
    </row>
    <row r="20" spans="1:20">
      <c r="A20" s="58">
        <v>19</v>
      </c>
      <c r="B20" s="59" t="s">
        <v>111</v>
      </c>
      <c r="C20" s="44">
        <v>7515</v>
      </c>
      <c r="D20" s="38">
        <v>7782</v>
      </c>
      <c r="E20" s="44">
        <v>7900</v>
      </c>
      <c r="F20" s="55">
        <f t="shared" si="0"/>
        <v>4.6254958502276152E-3</v>
      </c>
      <c r="G20" s="55">
        <f t="shared" si="1"/>
        <v>5.1230871590153028E-2</v>
      </c>
      <c r="H20" s="38">
        <f t="shared" si="2"/>
        <v>385</v>
      </c>
      <c r="I20" s="56">
        <f t="shared" si="4"/>
        <v>5.3245190645442352E-3</v>
      </c>
      <c r="J20" s="44">
        <f t="shared" si="3"/>
        <v>118</v>
      </c>
      <c r="K20" s="6"/>
      <c r="L20" s="6"/>
    </row>
    <row r="21" spans="1:20">
      <c r="A21" s="58">
        <v>20</v>
      </c>
      <c r="B21" s="59" t="s">
        <v>112</v>
      </c>
      <c r="C21" s="44">
        <v>22884</v>
      </c>
      <c r="D21" s="38">
        <v>23722</v>
      </c>
      <c r="E21" s="44">
        <v>23891</v>
      </c>
      <c r="F21" s="55">
        <f t="shared" si="0"/>
        <v>1.3988319159213666E-2</v>
      </c>
      <c r="G21" s="55">
        <f t="shared" si="1"/>
        <v>4.4004544660024472E-2</v>
      </c>
      <c r="H21" s="38">
        <f t="shared" si="2"/>
        <v>1007</v>
      </c>
      <c r="I21" s="56">
        <f t="shared" si="4"/>
        <v>1.3926729085704012E-2</v>
      </c>
      <c r="J21" s="44">
        <f t="shared" si="3"/>
        <v>169</v>
      </c>
      <c r="K21" s="5"/>
      <c r="L21" s="6"/>
    </row>
    <row r="22" spans="1:20">
      <c r="A22" s="58">
        <v>21</v>
      </c>
      <c r="B22" s="59" t="s">
        <v>113</v>
      </c>
      <c r="C22" s="44">
        <v>12154</v>
      </c>
      <c r="D22" s="38">
        <v>12842</v>
      </c>
      <c r="E22" s="44">
        <v>12981</v>
      </c>
      <c r="F22" s="55">
        <f t="shared" si="0"/>
        <v>7.6004508394689465E-3</v>
      </c>
      <c r="G22" s="55">
        <f t="shared" si="1"/>
        <v>6.8043442488069775E-2</v>
      </c>
      <c r="H22" s="38">
        <f t="shared" si="2"/>
        <v>827</v>
      </c>
      <c r="I22" s="56">
        <f t="shared" si="4"/>
        <v>1.1437343549033981E-2</v>
      </c>
      <c r="J22" s="44">
        <f t="shared" si="3"/>
        <v>139</v>
      </c>
      <c r="K22" s="6"/>
      <c r="L22" s="6"/>
    </row>
    <row r="23" spans="1:20">
      <c r="A23" s="58">
        <v>22</v>
      </c>
      <c r="B23" s="59" t="s">
        <v>114</v>
      </c>
      <c r="C23" s="44">
        <v>8873</v>
      </c>
      <c r="D23" s="38">
        <v>9135</v>
      </c>
      <c r="E23" s="44">
        <v>9165</v>
      </c>
      <c r="F23" s="55">
        <f t="shared" si="0"/>
        <v>5.3661606920678605E-3</v>
      </c>
      <c r="G23" s="55">
        <f t="shared" si="1"/>
        <v>3.2908824523836359E-2</v>
      </c>
      <c r="H23" s="38">
        <f t="shared" si="2"/>
        <v>292</v>
      </c>
      <c r="I23" s="56">
        <f t="shared" si="4"/>
        <v>4.0383365372647188E-3</v>
      </c>
      <c r="J23" s="44">
        <f t="shared" si="3"/>
        <v>30</v>
      </c>
      <c r="K23" s="6"/>
      <c r="L23" s="6"/>
    </row>
    <row r="24" spans="1:20">
      <c r="A24" s="58">
        <v>23</v>
      </c>
      <c r="B24" s="59" t="s">
        <v>115</v>
      </c>
      <c r="C24" s="44">
        <v>6566</v>
      </c>
      <c r="D24" s="38">
        <v>6875</v>
      </c>
      <c r="E24" s="44">
        <v>6972</v>
      </c>
      <c r="F24" s="55">
        <f t="shared" si="0"/>
        <v>4.0821464642768271E-3</v>
      </c>
      <c r="G24" s="55">
        <f t="shared" si="1"/>
        <v>6.1833688699360338E-2</v>
      </c>
      <c r="H24" s="38">
        <f t="shared" si="2"/>
        <v>406</v>
      </c>
      <c r="I24" s="56">
        <f t="shared" si="4"/>
        <v>5.6149473771557384E-3</v>
      </c>
      <c r="J24" s="44">
        <f t="shared" si="3"/>
        <v>97</v>
      </c>
      <c r="K24" s="6"/>
      <c r="L24" s="6"/>
    </row>
    <row r="25" spans="1:20">
      <c r="A25" s="58">
        <v>24</v>
      </c>
      <c r="B25" s="59" t="s">
        <v>116</v>
      </c>
      <c r="C25" s="44">
        <v>3237</v>
      </c>
      <c r="D25" s="38">
        <v>3338</v>
      </c>
      <c r="E25" s="44">
        <v>3323</v>
      </c>
      <c r="F25" s="55">
        <f t="shared" si="0"/>
        <v>1.9456357861147298E-3</v>
      </c>
      <c r="G25" s="55">
        <f t="shared" si="1"/>
        <v>2.6567809700339822E-2</v>
      </c>
      <c r="H25" s="38">
        <f t="shared" si="2"/>
        <v>86</v>
      </c>
      <c r="I25" s="56">
        <f t="shared" si="4"/>
        <v>1.1893730897423486E-3</v>
      </c>
      <c r="J25" s="44">
        <f t="shared" si="3"/>
        <v>-15</v>
      </c>
      <c r="K25" s="6"/>
      <c r="L25" s="6"/>
    </row>
    <row r="26" spans="1:20">
      <c r="A26" s="58">
        <v>25</v>
      </c>
      <c r="B26" s="59" t="s">
        <v>117</v>
      </c>
      <c r="C26" s="44">
        <v>8183</v>
      </c>
      <c r="D26" s="38">
        <v>8624</v>
      </c>
      <c r="E26" s="44">
        <v>8785</v>
      </c>
      <c r="F26" s="55">
        <f t="shared" si="0"/>
        <v>5.1436684866138739E-3</v>
      </c>
      <c r="G26" s="55">
        <f t="shared" si="1"/>
        <v>7.3567151411462792E-2</v>
      </c>
      <c r="H26" s="38">
        <f t="shared" si="2"/>
        <v>602</v>
      </c>
      <c r="I26" s="56">
        <f t="shared" si="4"/>
        <v>8.3256116281964394E-3</v>
      </c>
      <c r="J26" s="44">
        <f t="shared" si="3"/>
        <v>161</v>
      </c>
      <c r="K26" s="6"/>
      <c r="L26" s="6"/>
    </row>
    <row r="27" spans="1:20">
      <c r="A27" s="58">
        <v>26</v>
      </c>
      <c r="B27" s="59" t="s">
        <v>118</v>
      </c>
      <c r="C27" s="44">
        <v>18430</v>
      </c>
      <c r="D27" s="38">
        <v>18881</v>
      </c>
      <c r="E27" s="44">
        <v>19074</v>
      </c>
      <c r="F27" s="55">
        <f t="shared" si="0"/>
        <v>1.1167937702182473E-2</v>
      </c>
      <c r="G27" s="55">
        <f t="shared" si="1"/>
        <v>3.4943027672273468E-2</v>
      </c>
      <c r="H27" s="38">
        <f t="shared" si="2"/>
        <v>644</v>
      </c>
      <c r="I27" s="56">
        <f t="shared" si="4"/>
        <v>8.9064682534194476E-3</v>
      </c>
      <c r="J27" s="44">
        <f t="shared" si="3"/>
        <v>193</v>
      </c>
      <c r="K27" s="5"/>
      <c r="L27" s="6"/>
    </row>
    <row r="28" spans="1:20">
      <c r="A28" s="58">
        <v>27</v>
      </c>
      <c r="B28" s="59" t="s">
        <v>119</v>
      </c>
      <c r="C28" s="44">
        <v>30502</v>
      </c>
      <c r="D28" s="38">
        <v>31357</v>
      </c>
      <c r="E28" s="44">
        <v>31574</v>
      </c>
      <c r="F28" s="55">
        <f t="shared" si="0"/>
        <v>1.8486760250010979E-2</v>
      </c>
      <c r="G28" s="55">
        <f t="shared" si="1"/>
        <v>3.5145236377942431E-2</v>
      </c>
      <c r="H28" s="38">
        <f t="shared" si="2"/>
        <v>1072</v>
      </c>
      <c r="I28" s="56">
        <f t="shared" si="4"/>
        <v>1.4825673862834857E-2</v>
      </c>
      <c r="J28" s="44">
        <f t="shared" si="3"/>
        <v>217</v>
      </c>
      <c r="K28" s="6"/>
      <c r="L28" s="6"/>
    </row>
    <row r="29" spans="1:20">
      <c r="A29" s="58">
        <v>28</v>
      </c>
      <c r="B29" s="59" t="s">
        <v>120</v>
      </c>
      <c r="C29" s="44">
        <v>7039</v>
      </c>
      <c r="D29" s="38">
        <v>7305</v>
      </c>
      <c r="E29" s="44">
        <v>7372</v>
      </c>
      <c r="F29" s="55">
        <f t="shared" si="0"/>
        <v>4.3163487858073396E-3</v>
      </c>
      <c r="G29" s="55">
        <f t="shared" si="1"/>
        <v>4.7307856229578067E-2</v>
      </c>
      <c r="H29" s="38">
        <f t="shared" si="2"/>
        <v>333</v>
      </c>
      <c r="I29" s="56">
        <f t="shared" si="4"/>
        <v>4.6053632428395587E-3</v>
      </c>
      <c r="J29" s="44">
        <f t="shared" si="3"/>
        <v>67</v>
      </c>
      <c r="K29" s="6"/>
      <c r="L29" s="6"/>
    </row>
    <row r="30" spans="1:20">
      <c r="A30" s="58">
        <v>29</v>
      </c>
      <c r="B30" s="59" t="s">
        <v>121</v>
      </c>
      <c r="C30" s="44">
        <v>1973</v>
      </c>
      <c r="D30" s="38">
        <v>2073</v>
      </c>
      <c r="E30" s="44">
        <v>2132</v>
      </c>
      <c r="F30" s="55">
        <f t="shared" si="0"/>
        <v>1.2482983737576298E-3</v>
      </c>
      <c r="G30" s="55">
        <f t="shared" si="1"/>
        <v>8.0587937151545871E-2</v>
      </c>
      <c r="H30" s="38">
        <f t="shared" si="2"/>
        <v>159</v>
      </c>
      <c r="I30" s="56">
        <f t="shared" si="4"/>
        <v>2.1989572240585283E-3</v>
      </c>
      <c r="J30" s="44">
        <f t="shared" si="3"/>
        <v>59</v>
      </c>
      <c r="K30" s="5"/>
      <c r="L30" s="6"/>
    </row>
    <row r="31" spans="1:20">
      <c r="A31" s="58">
        <v>30</v>
      </c>
      <c r="B31" s="59" t="s">
        <v>122</v>
      </c>
      <c r="C31" s="44">
        <v>1099</v>
      </c>
      <c r="D31" s="38">
        <v>1202</v>
      </c>
      <c r="E31" s="44">
        <v>1197</v>
      </c>
      <c r="F31" s="55">
        <f t="shared" si="0"/>
        <v>7.0085044718005767E-4</v>
      </c>
      <c r="G31" s="55">
        <f t="shared" si="1"/>
        <v>8.9171974522292988E-2</v>
      </c>
      <c r="H31" s="38">
        <f t="shared" si="2"/>
        <v>98</v>
      </c>
      <c r="I31" s="56">
        <f t="shared" si="4"/>
        <v>1.3553321255203507E-3</v>
      </c>
      <c r="J31" s="44">
        <f t="shared" si="3"/>
        <v>-5</v>
      </c>
      <c r="K31" s="6"/>
      <c r="L31" s="6"/>
    </row>
    <row r="32" spans="1:20">
      <c r="A32" s="58">
        <v>31</v>
      </c>
      <c r="B32" s="59" t="s">
        <v>123</v>
      </c>
      <c r="C32" s="44">
        <v>19905</v>
      </c>
      <c r="D32" s="38">
        <v>20794</v>
      </c>
      <c r="E32" s="44">
        <v>20973</v>
      </c>
      <c r="F32" s="55">
        <f t="shared" si="0"/>
        <v>1.2279813223648579E-2</v>
      </c>
      <c r="G32" s="55">
        <f t="shared" si="1"/>
        <v>5.3654860587792015E-2</v>
      </c>
      <c r="H32" s="38">
        <f t="shared" si="2"/>
        <v>1068</v>
      </c>
      <c r="I32" s="56">
        <f t="shared" si="4"/>
        <v>1.477035418424219E-2</v>
      </c>
      <c r="J32" s="44">
        <f t="shared" si="3"/>
        <v>179</v>
      </c>
      <c r="K32" s="6"/>
      <c r="L32" s="6"/>
    </row>
    <row r="33" spans="1:12">
      <c r="A33" s="58">
        <v>32</v>
      </c>
      <c r="B33" s="59" t="s">
        <v>124</v>
      </c>
      <c r="C33" s="44">
        <v>7762</v>
      </c>
      <c r="D33" s="38">
        <v>8112</v>
      </c>
      <c r="E33" s="44">
        <v>8220</v>
      </c>
      <c r="F33" s="55">
        <f t="shared" si="0"/>
        <v>4.8128577074520252E-3</v>
      </c>
      <c r="G33" s="55">
        <f t="shared" si="1"/>
        <v>5.9005410976552437E-2</v>
      </c>
      <c r="H33" s="38">
        <f t="shared" si="2"/>
        <v>458</v>
      </c>
      <c r="I33" s="56">
        <f t="shared" si="4"/>
        <v>6.3341031988604149E-3</v>
      </c>
      <c r="J33" s="44">
        <f t="shared" si="3"/>
        <v>108</v>
      </c>
      <c r="K33" s="6"/>
      <c r="L33" s="12"/>
    </row>
    <row r="34" spans="1:12">
      <c r="A34" s="58">
        <v>33</v>
      </c>
      <c r="B34" s="59" t="s">
        <v>125</v>
      </c>
      <c r="C34" s="44">
        <v>32267</v>
      </c>
      <c r="D34" s="38">
        <v>33680</v>
      </c>
      <c r="E34" s="44">
        <v>33923</v>
      </c>
      <c r="F34" s="55">
        <f t="shared" ref="F34:F65" si="5">E34/$E$83</f>
        <v>1.9862113383198911E-2</v>
      </c>
      <c r="G34" s="55">
        <f t="shared" ref="G34:G65" si="6">(E34-C34)/C34</f>
        <v>5.1321783865869157E-2</v>
      </c>
      <c r="H34" s="38">
        <f t="shared" ref="H34:H65" si="7">E34-C34</f>
        <v>1656</v>
      </c>
      <c r="I34" s="56">
        <f t="shared" si="4"/>
        <v>2.2902346937364294E-2</v>
      </c>
      <c r="J34" s="44">
        <f t="shared" ref="J34:J66" si="8">E34-D34</f>
        <v>243</v>
      </c>
      <c r="K34" s="6"/>
      <c r="L34" s="12"/>
    </row>
    <row r="35" spans="1:12">
      <c r="A35" s="58">
        <v>34</v>
      </c>
      <c r="B35" s="59" t="s">
        <v>126</v>
      </c>
      <c r="C35" s="44">
        <v>481557</v>
      </c>
      <c r="D35" s="38">
        <v>495952</v>
      </c>
      <c r="E35" s="44">
        <v>498310</v>
      </c>
      <c r="F35" s="55">
        <f t="shared" si="5"/>
        <v>0.29176339710467381</v>
      </c>
      <c r="G35" s="55">
        <f t="shared" si="6"/>
        <v>3.4789235749869696E-2</v>
      </c>
      <c r="H35" s="38">
        <f t="shared" si="7"/>
        <v>16753</v>
      </c>
      <c r="I35" s="56">
        <f t="shared" si="4"/>
        <v>0.23169264386573915</v>
      </c>
      <c r="J35" s="44">
        <f t="shared" si="8"/>
        <v>2358</v>
      </c>
    </row>
    <row r="36" spans="1:12">
      <c r="A36" s="58">
        <v>35</v>
      </c>
      <c r="B36" s="59" t="s">
        <v>127</v>
      </c>
      <c r="C36" s="44">
        <v>114190</v>
      </c>
      <c r="D36" s="38">
        <v>118393</v>
      </c>
      <c r="E36" s="44">
        <v>118929</v>
      </c>
      <c r="F36" s="55">
        <f t="shared" si="5"/>
        <v>6.9633619743255701E-2</v>
      </c>
      <c r="G36" s="55">
        <f t="shared" si="6"/>
        <v>4.1501007093440755E-2</v>
      </c>
      <c r="H36" s="38">
        <f t="shared" si="7"/>
        <v>4739</v>
      </c>
      <c r="I36" s="56">
        <f t="shared" si="4"/>
        <v>6.5539989212662672E-2</v>
      </c>
      <c r="J36" s="44">
        <f t="shared" si="8"/>
        <v>536</v>
      </c>
    </row>
    <row r="37" spans="1:12">
      <c r="A37" s="58">
        <v>36</v>
      </c>
      <c r="B37" s="59" t="s">
        <v>128</v>
      </c>
      <c r="C37" s="44">
        <v>2531</v>
      </c>
      <c r="D37" s="38">
        <v>2656</v>
      </c>
      <c r="E37" s="44">
        <v>2689</v>
      </c>
      <c r="F37" s="55">
        <f t="shared" si="5"/>
        <v>1.574425106488868E-3</v>
      </c>
      <c r="G37" s="55">
        <f t="shared" si="6"/>
        <v>6.2425918609245359E-2</v>
      </c>
      <c r="H37" s="38">
        <f t="shared" si="7"/>
        <v>158</v>
      </c>
      <c r="I37" s="56">
        <f t="shared" si="4"/>
        <v>2.1851273044103613E-3</v>
      </c>
      <c r="J37" s="44">
        <f t="shared" si="8"/>
        <v>33</v>
      </c>
    </row>
    <row r="38" spans="1:12">
      <c r="A38" s="58">
        <v>37</v>
      </c>
      <c r="B38" s="59" t="s">
        <v>129</v>
      </c>
      <c r="C38" s="44">
        <v>6068</v>
      </c>
      <c r="D38" s="38">
        <v>6402</v>
      </c>
      <c r="E38" s="44">
        <v>6474</v>
      </c>
      <c r="F38" s="55">
        <f t="shared" si="5"/>
        <v>3.7905645739713394E-3</v>
      </c>
      <c r="G38" s="55">
        <f t="shared" si="6"/>
        <v>6.6908371786420562E-2</v>
      </c>
      <c r="H38" s="38">
        <f t="shared" si="7"/>
        <v>406</v>
      </c>
      <c r="I38" s="56">
        <f t="shared" si="4"/>
        <v>5.6149473771557384E-3</v>
      </c>
      <c r="J38" s="44">
        <f t="shared" si="8"/>
        <v>72</v>
      </c>
    </row>
    <row r="39" spans="1:12">
      <c r="A39" s="58">
        <v>38</v>
      </c>
      <c r="B39" s="59" t="s">
        <v>130</v>
      </c>
      <c r="C39" s="44">
        <v>27456</v>
      </c>
      <c r="D39" s="38">
        <v>28326</v>
      </c>
      <c r="E39" s="44">
        <v>28681</v>
      </c>
      <c r="F39" s="55">
        <f t="shared" si="5"/>
        <v>1.6792891959541548E-2</v>
      </c>
      <c r="G39" s="55">
        <f t="shared" si="6"/>
        <v>4.4616841491841489E-2</v>
      </c>
      <c r="H39" s="38">
        <f t="shared" si="7"/>
        <v>1225</v>
      </c>
      <c r="I39" s="56">
        <f t="shared" si="4"/>
        <v>1.6941651569004384E-2</v>
      </c>
      <c r="J39" s="44">
        <f t="shared" si="8"/>
        <v>355</v>
      </c>
    </row>
    <row r="40" spans="1:12">
      <c r="A40" s="58">
        <v>39</v>
      </c>
      <c r="B40" s="59" t="s">
        <v>131</v>
      </c>
      <c r="C40" s="44">
        <v>7259</v>
      </c>
      <c r="D40" s="38">
        <v>7538</v>
      </c>
      <c r="E40" s="44">
        <v>7605</v>
      </c>
      <c r="F40" s="55">
        <f t="shared" si="5"/>
        <v>4.4527716380988623E-3</v>
      </c>
      <c r="G40" s="55">
        <f t="shared" si="6"/>
        <v>4.766496762639482E-2</v>
      </c>
      <c r="H40" s="38">
        <f t="shared" si="7"/>
        <v>346</v>
      </c>
      <c r="I40" s="56">
        <f t="shared" si="4"/>
        <v>4.7851521982657285E-3</v>
      </c>
      <c r="J40" s="44">
        <f t="shared" si="8"/>
        <v>67</v>
      </c>
    </row>
    <row r="41" spans="1:12">
      <c r="A41" s="58">
        <v>40</v>
      </c>
      <c r="B41" s="59" t="s">
        <v>132</v>
      </c>
      <c r="C41" s="44">
        <v>3331</v>
      </c>
      <c r="D41" s="38">
        <v>3511</v>
      </c>
      <c r="E41" s="44">
        <v>3524</v>
      </c>
      <c r="F41" s="55">
        <f t="shared" si="5"/>
        <v>2.0633224526838121E-3</v>
      </c>
      <c r="G41" s="55">
        <f t="shared" si="6"/>
        <v>5.7940558390873614E-2</v>
      </c>
      <c r="H41" s="38">
        <f t="shared" si="7"/>
        <v>193</v>
      </c>
      <c r="I41" s="56">
        <f t="shared" si="4"/>
        <v>2.6691744920962009E-3</v>
      </c>
      <c r="J41" s="44">
        <f t="shared" si="8"/>
        <v>13</v>
      </c>
    </row>
    <row r="42" spans="1:12">
      <c r="A42" s="58">
        <v>41</v>
      </c>
      <c r="B42" s="59" t="s">
        <v>133</v>
      </c>
      <c r="C42" s="44">
        <v>39390</v>
      </c>
      <c r="D42" s="38">
        <v>41116</v>
      </c>
      <c r="E42" s="44">
        <v>41618</v>
      </c>
      <c r="F42" s="55">
        <f t="shared" si="5"/>
        <v>2.4367580543642138E-2</v>
      </c>
      <c r="G42" s="55">
        <f t="shared" si="6"/>
        <v>5.6562579334856561E-2</v>
      </c>
      <c r="H42" s="38">
        <f t="shared" si="7"/>
        <v>2228</v>
      </c>
      <c r="I42" s="56">
        <f t="shared" si="4"/>
        <v>3.081306097611573E-2</v>
      </c>
      <c r="J42" s="44">
        <f t="shared" si="8"/>
        <v>502</v>
      </c>
    </row>
    <row r="43" spans="1:12">
      <c r="A43" s="58">
        <v>42</v>
      </c>
      <c r="B43" s="59" t="s">
        <v>134</v>
      </c>
      <c r="C43" s="44">
        <v>39350</v>
      </c>
      <c r="D43" s="38">
        <v>40924</v>
      </c>
      <c r="E43" s="44">
        <v>41445</v>
      </c>
      <c r="F43" s="55">
        <f t="shared" si="5"/>
        <v>2.4266288039580194E-2</v>
      </c>
      <c r="G43" s="55">
        <f t="shared" si="6"/>
        <v>5.3240152477763661E-2</v>
      </c>
      <c r="H43" s="38">
        <f t="shared" si="7"/>
        <v>2095</v>
      </c>
      <c r="I43" s="56">
        <f t="shared" si="4"/>
        <v>2.8973681662909537E-2</v>
      </c>
      <c r="J43" s="44">
        <f t="shared" si="8"/>
        <v>521</v>
      </c>
    </row>
    <row r="44" spans="1:12">
      <c r="A44" s="58">
        <v>43</v>
      </c>
      <c r="B44" s="59" t="s">
        <v>135</v>
      </c>
      <c r="C44" s="44">
        <v>9582</v>
      </c>
      <c r="D44" s="38">
        <v>9766</v>
      </c>
      <c r="E44" s="44">
        <v>9860</v>
      </c>
      <c r="F44" s="55">
        <f t="shared" si="5"/>
        <v>5.773087225727125E-3</v>
      </c>
      <c r="G44" s="55">
        <f t="shared" si="6"/>
        <v>2.9012732206219995E-2</v>
      </c>
      <c r="H44" s="38">
        <f t="shared" si="7"/>
        <v>278</v>
      </c>
      <c r="I44" s="56">
        <f t="shared" si="4"/>
        <v>3.8447176621903825E-3</v>
      </c>
      <c r="J44" s="44">
        <f t="shared" si="8"/>
        <v>94</v>
      </c>
    </row>
    <row r="45" spans="1:12">
      <c r="A45" s="58">
        <v>44</v>
      </c>
      <c r="B45" s="59" t="s">
        <v>136</v>
      </c>
      <c r="C45" s="44">
        <v>9787</v>
      </c>
      <c r="D45" s="38">
        <v>10149</v>
      </c>
      <c r="E45" s="44">
        <v>10222</v>
      </c>
      <c r="F45" s="55">
        <f t="shared" si="5"/>
        <v>5.9850403267122385E-3</v>
      </c>
      <c r="G45" s="55">
        <f t="shared" si="6"/>
        <v>4.4446715030142026E-2</v>
      </c>
      <c r="H45" s="38">
        <f t="shared" si="7"/>
        <v>435</v>
      </c>
      <c r="I45" s="56">
        <f t="shared" si="4"/>
        <v>6.0160150469525768E-3</v>
      </c>
      <c r="J45" s="44">
        <f t="shared" si="8"/>
        <v>73</v>
      </c>
    </row>
    <row r="46" spans="1:12">
      <c r="A46" s="58">
        <v>45</v>
      </c>
      <c r="B46" s="59" t="s">
        <v>137</v>
      </c>
      <c r="C46" s="44">
        <v>24209</v>
      </c>
      <c r="D46" s="38">
        <v>25125</v>
      </c>
      <c r="E46" s="44">
        <v>25438</v>
      </c>
      <c r="F46" s="55">
        <f t="shared" si="5"/>
        <v>1.4894096637732921E-2</v>
      </c>
      <c r="G46" s="55">
        <f t="shared" si="6"/>
        <v>5.0766243958858273E-2</v>
      </c>
      <c r="H46" s="38">
        <f t="shared" si="7"/>
        <v>1229</v>
      </c>
      <c r="I46" s="56">
        <f t="shared" si="4"/>
        <v>1.699697124759705E-2</v>
      </c>
      <c r="J46" s="44">
        <f t="shared" si="8"/>
        <v>313</v>
      </c>
    </row>
    <row r="47" spans="1:12">
      <c r="A47" s="58">
        <v>46</v>
      </c>
      <c r="B47" s="59" t="s">
        <v>138</v>
      </c>
      <c r="C47" s="44">
        <v>12653</v>
      </c>
      <c r="D47" s="38">
        <v>13388</v>
      </c>
      <c r="E47" s="44">
        <v>13546</v>
      </c>
      <c r="F47" s="55">
        <f t="shared" si="5"/>
        <v>7.9312616186307944E-3</v>
      </c>
      <c r="G47" s="55">
        <f t="shared" si="6"/>
        <v>7.0576147949102983E-2</v>
      </c>
      <c r="H47" s="38">
        <f t="shared" si="7"/>
        <v>893</v>
      </c>
      <c r="I47" s="56">
        <f t="shared" si="4"/>
        <v>1.2350118245812992E-2</v>
      </c>
      <c r="J47" s="44">
        <f t="shared" si="8"/>
        <v>158</v>
      </c>
    </row>
    <row r="48" spans="1:12">
      <c r="A48" s="58">
        <v>47</v>
      </c>
      <c r="B48" s="59" t="s">
        <v>139</v>
      </c>
      <c r="C48" s="44">
        <v>4609</v>
      </c>
      <c r="D48" s="38">
        <v>4823</v>
      </c>
      <c r="E48" s="44">
        <v>4893</v>
      </c>
      <c r="F48" s="55">
        <f t="shared" si="5"/>
        <v>2.8648798981219903E-3</v>
      </c>
      <c r="G48" s="55">
        <f t="shared" si="6"/>
        <v>6.1618572358429158E-2</v>
      </c>
      <c r="H48" s="38">
        <f t="shared" si="7"/>
        <v>284</v>
      </c>
      <c r="I48" s="56">
        <f t="shared" si="4"/>
        <v>3.9276971800793837E-3</v>
      </c>
      <c r="J48" s="44">
        <f t="shared" si="8"/>
        <v>70</v>
      </c>
    </row>
    <row r="49" spans="1:10">
      <c r="A49" s="58">
        <v>48</v>
      </c>
      <c r="B49" s="59" t="s">
        <v>140</v>
      </c>
      <c r="C49" s="44">
        <v>33364</v>
      </c>
      <c r="D49" s="38">
        <v>34759</v>
      </c>
      <c r="E49" s="44">
        <v>34847</v>
      </c>
      <c r="F49" s="55">
        <f t="shared" si="5"/>
        <v>2.0403120745934394E-2</v>
      </c>
      <c r="G49" s="55">
        <f t="shared" si="6"/>
        <v>4.4449106821724017E-2</v>
      </c>
      <c r="H49" s="38">
        <f t="shared" si="7"/>
        <v>1483</v>
      </c>
      <c r="I49" s="56">
        <f t="shared" si="4"/>
        <v>2.0509770838231429E-2</v>
      </c>
      <c r="J49" s="44">
        <f t="shared" si="8"/>
        <v>88</v>
      </c>
    </row>
    <row r="50" spans="1:10">
      <c r="A50" s="58">
        <v>49</v>
      </c>
      <c r="B50" s="59" t="s">
        <v>141</v>
      </c>
      <c r="C50" s="44">
        <v>1838</v>
      </c>
      <c r="D50" s="38">
        <v>1905</v>
      </c>
      <c r="E50" s="44">
        <v>1946</v>
      </c>
      <c r="F50" s="55">
        <f t="shared" si="5"/>
        <v>1.1393942942459418E-3</v>
      </c>
      <c r="G50" s="55">
        <f t="shared" si="6"/>
        <v>5.8759521218715999E-2</v>
      </c>
      <c r="H50" s="38">
        <f t="shared" si="7"/>
        <v>108</v>
      </c>
      <c r="I50" s="56">
        <f t="shared" si="4"/>
        <v>1.4936313220020193E-3</v>
      </c>
      <c r="J50" s="44">
        <f t="shared" si="8"/>
        <v>41</v>
      </c>
    </row>
    <row r="51" spans="1:10">
      <c r="A51" s="58">
        <v>50</v>
      </c>
      <c r="B51" s="59" t="s">
        <v>142</v>
      </c>
      <c r="C51" s="44">
        <v>5523</v>
      </c>
      <c r="D51" s="38">
        <v>5754</v>
      </c>
      <c r="E51" s="44">
        <v>5860</v>
      </c>
      <c r="F51" s="55">
        <f t="shared" si="5"/>
        <v>3.4310640104220033E-3</v>
      </c>
      <c r="G51" s="55">
        <f t="shared" si="6"/>
        <v>6.1017562918703604E-2</v>
      </c>
      <c r="H51" s="38">
        <f t="shared" si="7"/>
        <v>337</v>
      </c>
      <c r="I51" s="56">
        <f t="shared" si="4"/>
        <v>4.6606829214322267E-3</v>
      </c>
      <c r="J51" s="44">
        <f t="shared" si="8"/>
        <v>106</v>
      </c>
    </row>
    <row r="52" spans="1:10">
      <c r="A52" s="58">
        <v>51</v>
      </c>
      <c r="B52" s="59" t="s">
        <v>143</v>
      </c>
      <c r="C52" s="44">
        <v>5160</v>
      </c>
      <c r="D52" s="38">
        <v>5332</v>
      </c>
      <c r="E52" s="44">
        <v>5441</v>
      </c>
      <c r="F52" s="55">
        <f t="shared" si="5"/>
        <v>3.1857370786187917E-3</v>
      </c>
      <c r="G52" s="55">
        <f t="shared" si="6"/>
        <v>5.4457364341085272E-2</v>
      </c>
      <c r="H52" s="38">
        <f t="shared" si="7"/>
        <v>281</v>
      </c>
      <c r="I52" s="56">
        <f t="shared" si="4"/>
        <v>3.8862074211348831E-3</v>
      </c>
      <c r="J52" s="44">
        <f t="shared" si="8"/>
        <v>109</v>
      </c>
    </row>
    <row r="53" spans="1:10">
      <c r="A53" s="58">
        <v>52</v>
      </c>
      <c r="B53" s="59" t="s">
        <v>144</v>
      </c>
      <c r="C53" s="44">
        <v>10482</v>
      </c>
      <c r="D53" s="38">
        <v>10852</v>
      </c>
      <c r="E53" s="44">
        <v>10862</v>
      </c>
      <c r="F53" s="55">
        <f t="shared" si="5"/>
        <v>6.3597640411610576E-3</v>
      </c>
      <c r="G53" s="55">
        <f t="shared" si="6"/>
        <v>3.6252623545124978E-2</v>
      </c>
      <c r="H53" s="38">
        <f t="shared" si="7"/>
        <v>380</v>
      </c>
      <c r="I53" s="56">
        <f t="shared" si="4"/>
        <v>5.2553694663034006E-3</v>
      </c>
      <c r="J53" s="44">
        <f t="shared" si="8"/>
        <v>10</v>
      </c>
    </row>
    <row r="54" spans="1:10">
      <c r="A54" s="58">
        <v>53</v>
      </c>
      <c r="B54" s="59" t="s">
        <v>145</v>
      </c>
      <c r="C54" s="44">
        <v>5742</v>
      </c>
      <c r="D54" s="38">
        <v>5860</v>
      </c>
      <c r="E54" s="44">
        <v>5964</v>
      </c>
      <c r="F54" s="55">
        <f t="shared" si="5"/>
        <v>3.4919566140199365E-3</v>
      </c>
      <c r="G54" s="55">
        <f t="shared" si="6"/>
        <v>3.8662486938349006E-2</v>
      </c>
      <c r="H54" s="38">
        <f t="shared" si="7"/>
        <v>222</v>
      </c>
      <c r="I54" s="56">
        <f t="shared" si="4"/>
        <v>3.0702421618930393E-3</v>
      </c>
      <c r="J54" s="44">
        <f t="shared" si="8"/>
        <v>104</v>
      </c>
    </row>
    <row r="55" spans="1:10">
      <c r="A55" s="58">
        <v>54</v>
      </c>
      <c r="B55" s="59" t="s">
        <v>146</v>
      </c>
      <c r="C55" s="44">
        <v>19358</v>
      </c>
      <c r="D55" s="38">
        <v>20627</v>
      </c>
      <c r="E55" s="44">
        <v>20884</v>
      </c>
      <c r="F55" s="55">
        <f t="shared" si="5"/>
        <v>1.222770320710804E-2</v>
      </c>
      <c r="G55" s="55">
        <f t="shared" si="6"/>
        <v>7.8830457691910327E-2</v>
      </c>
      <c r="H55" s="38">
        <f t="shared" si="7"/>
        <v>1526</v>
      </c>
      <c r="I55" s="56">
        <f t="shared" si="4"/>
        <v>2.1104457383102605E-2</v>
      </c>
      <c r="J55" s="44">
        <f t="shared" si="8"/>
        <v>257</v>
      </c>
    </row>
    <row r="56" spans="1:10">
      <c r="A56" s="58">
        <v>55</v>
      </c>
      <c r="B56" s="59" t="s">
        <v>147</v>
      </c>
      <c r="C56" s="44">
        <v>21721</v>
      </c>
      <c r="D56" s="38">
        <v>22527</v>
      </c>
      <c r="E56" s="44">
        <v>22770</v>
      </c>
      <c r="F56" s="55">
        <f t="shared" si="5"/>
        <v>1.3331967153124406E-2</v>
      </c>
      <c r="G56" s="55">
        <f t="shared" si="6"/>
        <v>4.8294277427374431E-2</v>
      </c>
      <c r="H56" s="38">
        <f t="shared" si="7"/>
        <v>1049</v>
      </c>
      <c r="I56" s="56">
        <f t="shared" si="4"/>
        <v>1.450758571092702E-2</v>
      </c>
      <c r="J56" s="44">
        <f t="shared" si="8"/>
        <v>243</v>
      </c>
    </row>
    <row r="57" spans="1:10">
      <c r="A57" s="58">
        <v>56</v>
      </c>
      <c r="B57" s="59" t="s">
        <v>148</v>
      </c>
      <c r="C57" s="44">
        <v>1854</v>
      </c>
      <c r="D57" s="38">
        <v>1907</v>
      </c>
      <c r="E57" s="44">
        <v>1922</v>
      </c>
      <c r="F57" s="55">
        <f t="shared" si="5"/>
        <v>1.1253421549541111E-3</v>
      </c>
      <c r="G57" s="55">
        <f t="shared" si="6"/>
        <v>3.6677454153182305E-2</v>
      </c>
      <c r="H57" s="38">
        <f t="shared" si="7"/>
        <v>68</v>
      </c>
      <c r="I57" s="56">
        <f t="shared" si="4"/>
        <v>9.4043453607534544E-4</v>
      </c>
      <c r="J57" s="44">
        <f t="shared" si="8"/>
        <v>15</v>
      </c>
    </row>
    <row r="58" spans="1:10">
      <c r="A58" s="58">
        <v>57</v>
      </c>
      <c r="B58" s="59" t="s">
        <v>149</v>
      </c>
      <c r="C58" s="44">
        <v>3624</v>
      </c>
      <c r="D58" s="38">
        <v>3710</v>
      </c>
      <c r="E58" s="44">
        <v>3764</v>
      </c>
      <c r="F58" s="55">
        <f t="shared" si="5"/>
        <v>2.2038438456021196E-3</v>
      </c>
      <c r="G58" s="55">
        <f t="shared" si="6"/>
        <v>3.8631346578366449E-2</v>
      </c>
      <c r="H58" s="38">
        <f t="shared" si="7"/>
        <v>140</v>
      </c>
      <c r="I58" s="56">
        <f t="shared" si="4"/>
        <v>1.9361887507433583E-3</v>
      </c>
      <c r="J58" s="44">
        <f t="shared" si="8"/>
        <v>54</v>
      </c>
    </row>
    <row r="59" spans="1:10">
      <c r="A59" s="58">
        <v>58</v>
      </c>
      <c r="B59" s="59" t="s">
        <v>150</v>
      </c>
      <c r="C59" s="44">
        <v>8387</v>
      </c>
      <c r="D59" s="38">
        <v>8818</v>
      </c>
      <c r="E59" s="44">
        <v>8940</v>
      </c>
      <c r="F59" s="55">
        <f t="shared" si="5"/>
        <v>5.2344218862069468E-3</v>
      </c>
      <c r="G59" s="55">
        <f t="shared" si="6"/>
        <v>6.5935376177417432E-2</v>
      </c>
      <c r="H59" s="38">
        <f t="shared" si="7"/>
        <v>553</v>
      </c>
      <c r="I59" s="56">
        <f t="shared" si="4"/>
        <v>7.6479455654362644E-3</v>
      </c>
      <c r="J59" s="44">
        <f t="shared" si="8"/>
        <v>122</v>
      </c>
    </row>
    <row r="60" spans="1:10">
      <c r="A60" s="58">
        <v>59</v>
      </c>
      <c r="B60" s="59" t="s">
        <v>151</v>
      </c>
      <c r="C60" s="44">
        <v>20696</v>
      </c>
      <c r="D60" s="38">
        <v>21588</v>
      </c>
      <c r="E60" s="44">
        <v>21767</v>
      </c>
      <c r="F60" s="55">
        <f t="shared" si="5"/>
        <v>1.2744704831886645E-2</v>
      </c>
      <c r="G60" s="55">
        <f t="shared" si="6"/>
        <v>5.1749130266718207E-2</v>
      </c>
      <c r="H60" s="38">
        <f t="shared" si="7"/>
        <v>1071</v>
      </c>
      <c r="I60" s="56">
        <f t="shared" si="4"/>
        <v>1.481184394318669E-2</v>
      </c>
      <c r="J60" s="44">
        <f t="shared" si="8"/>
        <v>179</v>
      </c>
    </row>
    <row r="61" spans="1:10">
      <c r="A61" s="58">
        <v>60</v>
      </c>
      <c r="B61" s="59" t="s">
        <v>152</v>
      </c>
      <c r="C61" s="44">
        <v>7322</v>
      </c>
      <c r="D61" s="38">
        <v>7508</v>
      </c>
      <c r="E61" s="44">
        <v>7574</v>
      </c>
      <c r="F61" s="55">
        <f t="shared" si="5"/>
        <v>4.434620958180248E-3</v>
      </c>
      <c r="G61" s="55">
        <f t="shared" si="6"/>
        <v>3.4416826003824091E-2</v>
      </c>
      <c r="H61" s="38">
        <f t="shared" si="7"/>
        <v>252</v>
      </c>
      <c r="I61" s="56">
        <f t="shared" si="4"/>
        <v>3.4851397513380447E-3</v>
      </c>
      <c r="J61" s="44">
        <f t="shared" si="8"/>
        <v>66</v>
      </c>
    </row>
    <row r="62" spans="1:10">
      <c r="A62" s="58">
        <v>61</v>
      </c>
      <c r="B62" s="59" t="s">
        <v>153</v>
      </c>
      <c r="C62" s="44">
        <v>15395</v>
      </c>
      <c r="D62" s="38">
        <v>15648</v>
      </c>
      <c r="E62" s="44">
        <v>15741</v>
      </c>
      <c r="F62" s="55">
        <f t="shared" si="5"/>
        <v>9.2164468580294805E-3</v>
      </c>
      <c r="G62" s="55">
        <f t="shared" si="6"/>
        <v>2.2474829490094186E-2</v>
      </c>
      <c r="H62" s="38">
        <f t="shared" si="7"/>
        <v>346</v>
      </c>
      <c r="I62" s="56">
        <f t="shared" si="4"/>
        <v>4.7851521982657285E-3</v>
      </c>
      <c r="J62" s="44">
        <f t="shared" si="8"/>
        <v>93</v>
      </c>
    </row>
    <row r="63" spans="1:10">
      <c r="A63" s="58">
        <v>62</v>
      </c>
      <c r="B63" s="59" t="s">
        <v>154</v>
      </c>
      <c r="C63" s="44">
        <v>1106</v>
      </c>
      <c r="D63" s="38">
        <v>1209</v>
      </c>
      <c r="E63" s="44">
        <v>1210</v>
      </c>
      <c r="F63" s="55">
        <f t="shared" si="5"/>
        <v>7.0846202262979927E-4</v>
      </c>
      <c r="G63" s="55">
        <f t="shared" si="6"/>
        <v>9.403254972875226E-2</v>
      </c>
      <c r="H63" s="38">
        <f t="shared" si="7"/>
        <v>104</v>
      </c>
      <c r="I63" s="56">
        <f t="shared" si="4"/>
        <v>1.4383116434093519E-3</v>
      </c>
      <c r="J63" s="44">
        <f t="shared" si="8"/>
        <v>1</v>
      </c>
    </row>
    <row r="64" spans="1:10">
      <c r="A64" s="58">
        <v>63</v>
      </c>
      <c r="B64" s="59" t="s">
        <v>155</v>
      </c>
      <c r="C64" s="44">
        <v>10075</v>
      </c>
      <c r="D64" s="38">
        <v>10797</v>
      </c>
      <c r="E64" s="44">
        <v>10968</v>
      </c>
      <c r="F64" s="55">
        <f t="shared" si="5"/>
        <v>6.4218276563666439E-3</v>
      </c>
      <c r="G64" s="55">
        <f t="shared" si="6"/>
        <v>8.8635235732009932E-2</v>
      </c>
      <c r="H64" s="38">
        <f t="shared" si="7"/>
        <v>893</v>
      </c>
      <c r="I64" s="56">
        <f t="shared" si="4"/>
        <v>1.2350118245812992E-2</v>
      </c>
      <c r="J64" s="44">
        <f t="shared" si="8"/>
        <v>171</v>
      </c>
    </row>
    <row r="65" spans="1:12">
      <c r="A65" s="58">
        <v>64</v>
      </c>
      <c r="B65" s="59" t="s">
        <v>156</v>
      </c>
      <c r="C65" s="44">
        <v>7740</v>
      </c>
      <c r="D65" s="38">
        <v>7957</v>
      </c>
      <c r="E65" s="44">
        <v>8045</v>
      </c>
      <c r="F65" s="55">
        <f t="shared" si="5"/>
        <v>4.7103941917824264E-3</v>
      </c>
      <c r="G65" s="55">
        <f t="shared" si="6"/>
        <v>3.9405684754521962E-2</v>
      </c>
      <c r="H65" s="38">
        <f t="shared" si="7"/>
        <v>305</v>
      </c>
      <c r="I65" s="56">
        <f t="shared" si="4"/>
        <v>4.2181254926908877E-3</v>
      </c>
      <c r="J65" s="44">
        <f t="shared" si="8"/>
        <v>88</v>
      </c>
    </row>
    <row r="66" spans="1:12">
      <c r="A66" s="58">
        <v>65</v>
      </c>
      <c r="B66" s="59" t="s">
        <v>157</v>
      </c>
      <c r="C66" s="44">
        <v>6176</v>
      </c>
      <c r="D66" s="38">
        <v>6608</v>
      </c>
      <c r="E66" s="44">
        <v>6685</v>
      </c>
      <c r="F66" s="55">
        <f t="shared" ref="F66:F83" si="9">E66/$E$83</f>
        <v>3.9141062985786849E-3</v>
      </c>
      <c r="G66" s="55">
        <f t="shared" ref="G66:G83" si="10">(E66-C66)/C66</f>
        <v>8.2415803108808292E-2</v>
      </c>
      <c r="H66" s="38">
        <f t="shared" ref="H66:H83" si="11">E66-C66</f>
        <v>509</v>
      </c>
      <c r="I66" s="56">
        <f t="shared" si="4"/>
        <v>7.0394291009169239E-3</v>
      </c>
      <c r="J66" s="44">
        <f t="shared" si="8"/>
        <v>77</v>
      </c>
    </row>
    <row r="67" spans="1:12">
      <c r="A67" s="58">
        <v>66</v>
      </c>
      <c r="B67" s="59" t="s">
        <v>158</v>
      </c>
      <c r="C67" s="44">
        <v>4929</v>
      </c>
      <c r="D67" s="38">
        <v>5179</v>
      </c>
      <c r="E67" s="44">
        <v>5276</v>
      </c>
      <c r="F67" s="55">
        <f t="shared" si="9"/>
        <v>3.0891286209874555E-3</v>
      </c>
      <c r="G67" s="55">
        <f t="shared" si="10"/>
        <v>7.0399675390545743E-2</v>
      </c>
      <c r="H67" s="38">
        <f t="shared" si="11"/>
        <v>347</v>
      </c>
      <c r="I67" s="56">
        <f t="shared" ref="I67:I83" si="12">H67/$H$83</f>
        <v>4.798982117913895E-3</v>
      </c>
      <c r="J67" s="44">
        <f t="shared" ref="J67:J83" si="13">E67-D67</f>
        <v>97</v>
      </c>
    </row>
    <row r="68" spans="1:12">
      <c r="A68" s="58">
        <v>67</v>
      </c>
      <c r="B68" s="59" t="s">
        <v>159</v>
      </c>
      <c r="C68" s="44">
        <v>10173</v>
      </c>
      <c r="D68" s="38">
        <v>10374</v>
      </c>
      <c r="E68" s="44">
        <v>10472</v>
      </c>
      <c r="F68" s="55">
        <f t="shared" si="9"/>
        <v>6.1314167776688085E-3</v>
      </c>
      <c r="G68" s="55">
        <f t="shared" si="10"/>
        <v>2.9391526589993118E-2</v>
      </c>
      <c r="H68" s="38">
        <f t="shared" si="11"/>
        <v>299</v>
      </c>
      <c r="I68" s="56">
        <f t="shared" si="12"/>
        <v>4.1351459748018866E-3</v>
      </c>
      <c r="J68" s="44">
        <f t="shared" si="13"/>
        <v>98</v>
      </c>
      <c r="K68" s="13"/>
      <c r="L68" s="13"/>
    </row>
    <row r="69" spans="1:12">
      <c r="A69" s="58">
        <v>68</v>
      </c>
      <c r="B69" s="59" t="s">
        <v>160</v>
      </c>
      <c r="C69" s="44">
        <v>5592</v>
      </c>
      <c r="D69" s="38">
        <v>5968</v>
      </c>
      <c r="E69" s="44">
        <v>6123</v>
      </c>
      <c r="F69" s="55">
        <f t="shared" si="9"/>
        <v>3.5850520368283152E-3</v>
      </c>
      <c r="G69" s="55">
        <f t="shared" si="10"/>
        <v>9.4957081545064381E-2</v>
      </c>
      <c r="H69" s="38">
        <f t="shared" si="11"/>
        <v>531</v>
      </c>
      <c r="I69" s="56">
        <f t="shared" si="12"/>
        <v>7.3436873331765946E-3</v>
      </c>
      <c r="J69" s="44">
        <f t="shared" si="13"/>
        <v>155</v>
      </c>
    </row>
    <row r="70" spans="1:12">
      <c r="A70" s="58">
        <v>69</v>
      </c>
      <c r="B70" s="59" t="s">
        <v>161</v>
      </c>
      <c r="C70" s="44">
        <v>1032</v>
      </c>
      <c r="D70" s="38">
        <v>1069</v>
      </c>
      <c r="E70" s="44">
        <v>1079</v>
      </c>
      <c r="F70" s="55">
        <f t="shared" si="9"/>
        <v>6.317607623285566E-4</v>
      </c>
      <c r="G70" s="55">
        <f t="shared" si="10"/>
        <v>4.5542635658914726E-2</v>
      </c>
      <c r="H70" s="38">
        <f t="shared" si="11"/>
        <v>47</v>
      </c>
      <c r="I70" s="56">
        <f t="shared" si="12"/>
        <v>6.5000622346384168E-4</v>
      </c>
      <c r="J70" s="44">
        <f t="shared" si="13"/>
        <v>10</v>
      </c>
    </row>
    <row r="71" spans="1:12">
      <c r="A71" s="58">
        <v>70</v>
      </c>
      <c r="B71" s="59" t="s">
        <v>162</v>
      </c>
      <c r="C71" s="44">
        <v>3782</v>
      </c>
      <c r="D71" s="38">
        <v>3955</v>
      </c>
      <c r="E71" s="44">
        <v>4009</v>
      </c>
      <c r="F71" s="55">
        <f t="shared" si="9"/>
        <v>2.3472927675395583E-3</v>
      </c>
      <c r="G71" s="55">
        <f t="shared" si="10"/>
        <v>6.0021152829190905E-2</v>
      </c>
      <c r="H71" s="38">
        <f t="shared" si="11"/>
        <v>227</v>
      </c>
      <c r="I71" s="56">
        <f t="shared" si="12"/>
        <v>3.1393917601338734E-3</v>
      </c>
      <c r="J71" s="44">
        <f t="shared" si="13"/>
        <v>54</v>
      </c>
    </row>
    <row r="72" spans="1:12">
      <c r="A72" s="58">
        <v>71</v>
      </c>
      <c r="B72" s="59" t="s">
        <v>163</v>
      </c>
      <c r="C72" s="44">
        <v>4231</v>
      </c>
      <c r="D72" s="38">
        <v>4414</v>
      </c>
      <c r="E72" s="44">
        <v>4476</v>
      </c>
      <c r="F72" s="55">
        <f t="shared" si="9"/>
        <v>2.6207239779264314E-3</v>
      </c>
      <c r="G72" s="55">
        <f t="shared" si="10"/>
        <v>5.790593240368707E-2</v>
      </c>
      <c r="H72" s="38">
        <f t="shared" si="11"/>
        <v>245</v>
      </c>
      <c r="I72" s="56">
        <f t="shared" si="12"/>
        <v>3.3883303138008769E-3</v>
      </c>
      <c r="J72" s="44">
        <f t="shared" si="13"/>
        <v>62</v>
      </c>
    </row>
    <row r="73" spans="1:12">
      <c r="A73" s="58">
        <v>72</v>
      </c>
      <c r="B73" s="59" t="s">
        <v>164</v>
      </c>
      <c r="C73" s="44">
        <v>3310</v>
      </c>
      <c r="D73" s="38">
        <v>3415</v>
      </c>
      <c r="E73" s="44">
        <v>3462</v>
      </c>
      <c r="F73" s="55">
        <f t="shared" si="9"/>
        <v>2.0270210928465828E-3</v>
      </c>
      <c r="G73" s="55">
        <f t="shared" si="10"/>
        <v>4.5921450151057405E-2</v>
      </c>
      <c r="H73" s="38">
        <f t="shared" si="11"/>
        <v>152</v>
      </c>
      <c r="I73" s="56">
        <f t="shared" si="12"/>
        <v>2.1021477865213602E-3</v>
      </c>
      <c r="J73" s="44">
        <f t="shared" si="13"/>
        <v>47</v>
      </c>
    </row>
    <row r="74" spans="1:12">
      <c r="A74" s="58">
        <v>73</v>
      </c>
      <c r="B74" s="59" t="s">
        <v>165</v>
      </c>
      <c r="C74" s="44">
        <v>1882</v>
      </c>
      <c r="D74" s="38">
        <v>1984</v>
      </c>
      <c r="E74" s="44">
        <v>2020</v>
      </c>
      <c r="F74" s="55">
        <f t="shared" si="9"/>
        <v>1.1827217237290865E-3</v>
      </c>
      <c r="G74" s="55">
        <f t="shared" si="10"/>
        <v>7.3326248671625932E-2</v>
      </c>
      <c r="H74" s="38">
        <f t="shared" si="11"/>
        <v>138</v>
      </c>
      <c r="I74" s="56">
        <f t="shared" si="12"/>
        <v>1.9085289114470245E-3</v>
      </c>
      <c r="J74" s="44">
        <f t="shared" si="13"/>
        <v>36</v>
      </c>
    </row>
    <row r="75" spans="1:12">
      <c r="A75" s="58">
        <v>74</v>
      </c>
      <c r="B75" s="59" t="s">
        <v>166</v>
      </c>
      <c r="C75" s="44">
        <v>3774</v>
      </c>
      <c r="D75" s="38">
        <v>3957</v>
      </c>
      <c r="E75" s="44">
        <v>4010</v>
      </c>
      <c r="F75" s="55">
        <f t="shared" si="9"/>
        <v>2.3478782733433847E-3</v>
      </c>
      <c r="G75" s="55">
        <f t="shared" si="10"/>
        <v>6.2533121356650762E-2</v>
      </c>
      <c r="H75" s="38">
        <f t="shared" si="11"/>
        <v>236</v>
      </c>
      <c r="I75" s="56">
        <f t="shared" si="12"/>
        <v>3.2638610369673752E-3</v>
      </c>
      <c r="J75" s="44">
        <f t="shared" si="13"/>
        <v>53</v>
      </c>
    </row>
    <row r="76" spans="1:12">
      <c r="A76" s="58">
        <v>75</v>
      </c>
      <c r="B76" s="59" t="s">
        <v>167</v>
      </c>
      <c r="C76" s="44">
        <v>1023</v>
      </c>
      <c r="D76" s="38">
        <v>1112</v>
      </c>
      <c r="E76" s="44">
        <v>1151</v>
      </c>
      <c r="F76" s="55">
        <f t="shared" si="9"/>
        <v>6.7391718020404874E-4</v>
      </c>
      <c r="G76" s="55">
        <f t="shared" si="10"/>
        <v>0.12512218963831867</v>
      </c>
      <c r="H76" s="38">
        <f t="shared" si="11"/>
        <v>128</v>
      </c>
      <c r="I76" s="56">
        <f t="shared" si="12"/>
        <v>1.7702297149653561E-3</v>
      </c>
      <c r="J76" s="44">
        <f t="shared" si="13"/>
        <v>39</v>
      </c>
    </row>
    <row r="77" spans="1:12">
      <c r="A77" s="58">
        <v>76</v>
      </c>
      <c r="B77" s="59" t="s">
        <v>168</v>
      </c>
      <c r="C77" s="44">
        <v>1627</v>
      </c>
      <c r="D77" s="38">
        <v>1620</v>
      </c>
      <c r="E77" s="44">
        <v>1628</v>
      </c>
      <c r="F77" s="55">
        <f t="shared" si="9"/>
        <v>9.5320344862918449E-4</v>
      </c>
      <c r="G77" s="55">
        <f t="shared" si="10"/>
        <v>6.1462814996926854E-4</v>
      </c>
      <c r="H77" s="38">
        <f t="shared" si="11"/>
        <v>1</v>
      </c>
      <c r="I77" s="56">
        <f t="shared" si="12"/>
        <v>1.3829919648166845E-5</v>
      </c>
      <c r="J77" s="44">
        <f t="shared" si="13"/>
        <v>8</v>
      </c>
    </row>
    <row r="78" spans="1:12">
      <c r="A78" s="58">
        <v>77</v>
      </c>
      <c r="B78" s="59" t="s">
        <v>169</v>
      </c>
      <c r="C78" s="44">
        <v>5942</v>
      </c>
      <c r="D78" s="38">
        <v>6331</v>
      </c>
      <c r="E78" s="44">
        <v>6394</v>
      </c>
      <c r="F78" s="55">
        <f t="shared" si="9"/>
        <v>3.7437241096652369E-3</v>
      </c>
      <c r="G78" s="55">
        <f t="shared" si="10"/>
        <v>7.6068663749579268E-2</v>
      </c>
      <c r="H78" s="38">
        <f t="shared" si="11"/>
        <v>452</v>
      </c>
      <c r="I78" s="56">
        <f t="shared" si="12"/>
        <v>6.2511236809714137E-3</v>
      </c>
      <c r="J78" s="44">
        <f t="shared" si="13"/>
        <v>63</v>
      </c>
    </row>
    <row r="79" spans="1:12">
      <c r="A79" s="58">
        <v>78</v>
      </c>
      <c r="B79" s="59" t="s">
        <v>170</v>
      </c>
      <c r="C79" s="44">
        <v>4781</v>
      </c>
      <c r="D79" s="38">
        <v>4976</v>
      </c>
      <c r="E79" s="44">
        <v>5041</v>
      </c>
      <c r="F79" s="55">
        <f t="shared" si="9"/>
        <v>2.9515347570882797E-3</v>
      </c>
      <c r="G79" s="55">
        <f t="shared" si="10"/>
        <v>5.4381928466847938E-2</v>
      </c>
      <c r="H79" s="38">
        <f t="shared" si="11"/>
        <v>260</v>
      </c>
      <c r="I79" s="56">
        <f t="shared" si="12"/>
        <v>3.5957791085233794E-3</v>
      </c>
      <c r="J79" s="44">
        <f t="shared" si="13"/>
        <v>65</v>
      </c>
    </row>
    <row r="80" spans="1:12">
      <c r="A80" s="58">
        <v>79</v>
      </c>
      <c r="B80" s="59" t="s">
        <v>171</v>
      </c>
      <c r="C80" s="44">
        <v>1316</v>
      </c>
      <c r="D80" s="38">
        <v>1432</v>
      </c>
      <c r="E80" s="44">
        <v>1427</v>
      </c>
      <c r="F80" s="55">
        <f t="shared" si="9"/>
        <v>8.3551678206010213E-4</v>
      </c>
      <c r="G80" s="55">
        <f t="shared" si="10"/>
        <v>8.4346504559270521E-2</v>
      </c>
      <c r="H80" s="38">
        <f t="shared" si="11"/>
        <v>111</v>
      </c>
      <c r="I80" s="56">
        <f t="shared" si="12"/>
        <v>1.5351210809465196E-3</v>
      </c>
      <c r="J80" s="44">
        <f t="shared" si="13"/>
        <v>-5</v>
      </c>
    </row>
    <row r="81" spans="1:12">
      <c r="A81" s="58">
        <v>80</v>
      </c>
      <c r="B81" s="59" t="s">
        <v>172</v>
      </c>
      <c r="C81" s="44">
        <v>5579</v>
      </c>
      <c r="D81" s="38">
        <v>5886</v>
      </c>
      <c r="E81" s="44">
        <v>5874</v>
      </c>
      <c r="F81" s="55">
        <f t="shared" si="9"/>
        <v>3.4392610916755711E-3</v>
      </c>
      <c r="G81" s="55">
        <f t="shared" si="10"/>
        <v>5.2876859652267433E-2</v>
      </c>
      <c r="H81" s="38">
        <f t="shared" si="11"/>
        <v>295</v>
      </c>
      <c r="I81" s="56">
        <f t="shared" si="12"/>
        <v>4.0798262962092194E-3</v>
      </c>
      <c r="J81" s="44">
        <f t="shared" si="13"/>
        <v>-12</v>
      </c>
    </row>
    <row r="82" spans="1:12">
      <c r="A82" s="58">
        <v>81</v>
      </c>
      <c r="B82" s="59" t="s">
        <v>173</v>
      </c>
      <c r="C82" s="44">
        <v>6541</v>
      </c>
      <c r="D82" s="38">
        <v>6986</v>
      </c>
      <c r="E82" s="44">
        <v>7025</v>
      </c>
      <c r="F82" s="55">
        <f t="shared" si="9"/>
        <v>4.1131782718796198E-3</v>
      </c>
      <c r="G82" s="55">
        <f t="shared" si="10"/>
        <v>7.3994802018040054E-2</v>
      </c>
      <c r="H82" s="38">
        <f t="shared" si="11"/>
        <v>484</v>
      </c>
      <c r="I82" s="56">
        <f t="shared" si="12"/>
        <v>6.6936811097127527E-3</v>
      </c>
      <c r="J82" s="44">
        <f t="shared" si="13"/>
        <v>39</v>
      </c>
    </row>
    <row r="83" spans="1:12" s="13" customFormat="1">
      <c r="A83" s="194" t="s">
        <v>174</v>
      </c>
      <c r="B83" s="194"/>
      <c r="C83" s="102">
        <v>1635618</v>
      </c>
      <c r="D83" s="99">
        <v>1695413</v>
      </c>
      <c r="E83" s="102">
        <v>1707925</v>
      </c>
      <c r="F83" s="55">
        <f t="shared" si="9"/>
        <v>1</v>
      </c>
      <c r="G83" s="55">
        <f t="shared" si="10"/>
        <v>4.4207755111523597E-2</v>
      </c>
      <c r="H83" s="38">
        <f t="shared" si="11"/>
        <v>72307</v>
      </c>
      <c r="I83" s="56">
        <f t="shared" si="12"/>
        <v>1</v>
      </c>
      <c r="J83" s="44">
        <f t="shared" si="13"/>
        <v>12512</v>
      </c>
      <c r="K83" s="9"/>
      <c r="L83" s="9"/>
    </row>
    <row r="84" spans="1:12">
      <c r="D84" s="10"/>
      <c r="E84" s="10"/>
      <c r="F84" s="16"/>
      <c r="I84" s="18"/>
    </row>
    <row r="85" spans="1:12">
      <c r="D85" s="10"/>
      <c r="E85" s="10"/>
      <c r="I85" s="18"/>
    </row>
    <row r="86" spans="1:12">
      <c r="D86" s="10"/>
      <c r="E86" s="10"/>
      <c r="I86" s="18"/>
    </row>
    <row r="87" spans="1:12">
      <c r="D87" s="10"/>
      <c r="E87" s="10"/>
      <c r="I87" s="18"/>
    </row>
    <row r="88" spans="1:12">
      <c r="D88" s="10"/>
      <c r="E88" s="10"/>
      <c r="I88" s="18"/>
    </row>
    <row r="89" spans="1:12">
      <c r="D89" s="10"/>
      <c r="E89" s="10"/>
      <c r="I89" s="18"/>
    </row>
    <row r="90" spans="1:12">
      <c r="D90" s="10"/>
      <c r="E90" s="10"/>
    </row>
    <row r="91" spans="1:12">
      <c r="D91" s="10"/>
      <c r="E91" s="10"/>
    </row>
    <row r="92" spans="1:12">
      <c r="D92" s="10"/>
      <c r="E92" s="10"/>
    </row>
    <row r="93" spans="1:12">
      <c r="D93" s="10"/>
      <c r="E93" s="10"/>
    </row>
    <row r="94" spans="1:12">
      <c r="D94" s="10"/>
      <c r="E94" s="10"/>
    </row>
    <row r="95" spans="1:12">
      <c r="D95" s="10"/>
      <c r="E95" s="10"/>
    </row>
    <row r="96" spans="1:12">
      <c r="D96" s="10"/>
      <c r="E96" s="10"/>
    </row>
    <row r="97" spans="4:6">
      <c r="D97" s="10"/>
      <c r="E97" s="10"/>
    </row>
    <row r="98" spans="4:6">
      <c r="D98" s="10"/>
      <c r="E98" s="10"/>
    </row>
    <row r="99" spans="4:6">
      <c r="D99" s="10"/>
      <c r="E99" s="10"/>
    </row>
    <row r="100" spans="4:6">
      <c r="D100" s="10"/>
      <c r="E100" s="10"/>
    </row>
    <row r="101" spans="4:6">
      <c r="D101" s="10"/>
      <c r="E101" s="10"/>
      <c r="F101" s="15"/>
    </row>
    <row r="102" spans="4:6">
      <c r="D102" s="10"/>
      <c r="E102" s="10"/>
    </row>
    <row r="103" spans="4:6">
      <c r="D103" s="10"/>
      <c r="E103" s="10"/>
    </row>
    <row r="104" spans="4:6">
      <c r="D104" s="10"/>
      <c r="E104" s="10"/>
    </row>
    <row r="105" spans="4:6">
      <c r="D105" s="10"/>
      <c r="E105" s="10"/>
    </row>
    <row r="106" spans="4:6">
      <c r="D106" s="10"/>
      <c r="E106" s="10"/>
    </row>
    <row r="107" spans="4:6">
      <c r="D107" s="10"/>
      <c r="E107" s="10"/>
    </row>
    <row r="108" spans="4:6">
      <c r="D108" s="10"/>
      <c r="E108" s="10"/>
    </row>
    <row r="109" spans="4:6">
      <c r="D109" s="10"/>
      <c r="E109" s="10"/>
    </row>
    <row r="110" spans="4:6">
      <c r="D110" s="10"/>
      <c r="E110" s="10"/>
    </row>
    <row r="111" spans="4:6">
      <c r="D111" s="10"/>
      <c r="E111" s="10"/>
    </row>
    <row r="112" spans="4:6">
      <c r="D112" s="10"/>
      <c r="E112" s="10"/>
    </row>
    <row r="113" spans="4:5">
      <c r="D113" s="10"/>
      <c r="E113" s="10"/>
    </row>
    <row r="114" spans="4:5">
      <c r="D114" s="10"/>
      <c r="E114" s="10"/>
    </row>
    <row r="115" spans="4:5">
      <c r="D115" s="10"/>
      <c r="E115" s="10"/>
    </row>
    <row r="116" spans="4:5">
      <c r="D116" s="10"/>
      <c r="E116" s="10"/>
    </row>
    <row r="117" spans="4:5">
      <c r="D117" s="10"/>
      <c r="E117" s="10"/>
    </row>
    <row r="118" spans="4:5">
      <c r="D118" s="10"/>
      <c r="E118" s="10"/>
    </row>
    <row r="119" spans="4:5">
      <c r="D119" s="10"/>
      <c r="E119" s="10"/>
    </row>
    <row r="120" spans="4:5">
      <c r="D120" s="10"/>
      <c r="E120" s="10"/>
    </row>
    <row r="121" spans="4:5">
      <c r="D121" s="10"/>
      <c r="E121" s="10"/>
    </row>
    <row r="122" spans="4:5">
      <c r="D122" s="10"/>
      <c r="E122" s="10"/>
    </row>
    <row r="123" spans="4:5">
      <c r="D123" s="10"/>
      <c r="E123" s="10"/>
    </row>
    <row r="124" spans="4:5">
      <c r="D124" s="10"/>
      <c r="E124" s="10"/>
    </row>
    <row r="125" spans="4:5">
      <c r="D125" s="10"/>
      <c r="E125" s="10"/>
    </row>
    <row r="126" spans="4:5">
      <c r="D126" s="10"/>
      <c r="E126" s="10"/>
    </row>
    <row r="127" spans="4:5">
      <c r="D127" s="10"/>
      <c r="E127" s="10"/>
    </row>
    <row r="128" spans="4:5">
      <c r="D128" s="10"/>
      <c r="E128" s="10"/>
    </row>
    <row r="129" spans="4:5">
      <c r="D129" s="10"/>
      <c r="E129" s="10"/>
    </row>
    <row r="130" spans="4:5">
      <c r="D130" s="10"/>
      <c r="E130" s="10"/>
    </row>
    <row r="131" spans="4:5">
      <c r="D131" s="10"/>
      <c r="E131" s="10"/>
    </row>
    <row r="132" spans="4:5">
      <c r="D132" s="10"/>
      <c r="E132" s="10"/>
    </row>
    <row r="133" spans="4:5">
      <c r="D133" s="10"/>
      <c r="E133" s="10"/>
    </row>
    <row r="134" spans="4:5">
      <c r="D134" s="10"/>
      <c r="E134" s="10"/>
    </row>
    <row r="135" spans="4:5">
      <c r="D135" s="10"/>
      <c r="E135" s="10"/>
    </row>
    <row r="136" spans="4:5">
      <c r="D136" s="10"/>
      <c r="E136" s="10"/>
    </row>
    <row r="137" spans="4:5">
      <c r="D137" s="10"/>
      <c r="E137" s="10"/>
    </row>
    <row r="138" spans="4:5">
      <c r="D138" s="10"/>
      <c r="E138" s="10"/>
    </row>
    <row r="139" spans="4:5">
      <c r="D139" s="10"/>
      <c r="E139" s="10"/>
    </row>
    <row r="140" spans="4:5">
      <c r="D140" s="10"/>
      <c r="E140" s="10"/>
    </row>
    <row r="141" spans="4:5">
      <c r="D141" s="10"/>
      <c r="E141" s="10"/>
    </row>
    <row r="142" spans="4:5">
      <c r="D142" s="10"/>
      <c r="E142" s="10"/>
    </row>
    <row r="143" spans="4:5">
      <c r="D143" s="21"/>
      <c r="E143" s="21"/>
    </row>
  </sheetData>
  <mergeCells count="1">
    <mergeCell ref="A83:B8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92"/>
  <sheetViews>
    <sheetView workbookViewId="0">
      <pane ySplit="1" topLeftCell="A77" activePane="bottomLeft" state="frozen"/>
      <selection activeCell="W1" sqref="W1"/>
      <selection pane="bottomLeft" activeCell="A76" sqref="A76:XFD76"/>
    </sheetView>
  </sheetViews>
  <sheetFormatPr defaultColWidth="9.1796875" defaultRowHeight="14.5"/>
  <cols>
    <col min="1" max="1" width="13.7265625" style="9" bestFit="1" customWidth="1"/>
    <col min="2" max="2" width="34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33.1796875" style="9" customWidth="1"/>
    <col min="7" max="7" width="28.453125" style="9" customWidth="1"/>
    <col min="8" max="8" width="26.7265625" style="9" customWidth="1"/>
    <col min="9" max="9" width="20.26953125" style="9" customWidth="1"/>
    <col min="10" max="10" width="32.453125" style="9" customWidth="1"/>
    <col min="11" max="11" width="9.1796875" style="9"/>
    <col min="12" max="12" width="32.7265625" style="9" bestFit="1" customWidth="1"/>
    <col min="13" max="20" width="9.1796875" style="9"/>
    <col min="21" max="21" width="34.54296875" style="9" bestFit="1" customWidth="1"/>
    <col min="22" max="16384" width="9.1796875" style="9"/>
  </cols>
  <sheetData>
    <row r="1" spans="1:22" ht="29">
      <c r="A1" s="17" t="s">
        <v>1</v>
      </c>
      <c r="B1" s="8" t="s">
        <v>91</v>
      </c>
      <c r="C1" s="4">
        <v>41852</v>
      </c>
      <c r="D1" s="4">
        <v>42186</v>
      </c>
      <c r="E1" s="4">
        <v>42217</v>
      </c>
      <c r="F1" s="1" t="s">
        <v>344</v>
      </c>
      <c r="G1" s="1" t="s">
        <v>307</v>
      </c>
      <c r="H1" s="1" t="s">
        <v>308</v>
      </c>
      <c r="I1" s="1" t="s">
        <v>309</v>
      </c>
      <c r="J1" s="52" t="s">
        <v>310</v>
      </c>
    </row>
    <row r="2" spans="1:22">
      <c r="A2" s="53">
        <v>1</v>
      </c>
      <c r="B2" s="54" t="s">
        <v>2</v>
      </c>
      <c r="C2" s="78">
        <v>30114</v>
      </c>
      <c r="D2" s="79">
        <v>34896</v>
      </c>
      <c r="E2" s="78">
        <v>35782</v>
      </c>
      <c r="F2" s="55">
        <f t="shared" ref="F2:F33" si="0">E2/$E$90</f>
        <v>9.6573635845438998E-3</v>
      </c>
      <c r="G2" s="55">
        <f t="shared" ref="G2:G33" si="1">(E2-C2)/C2</f>
        <v>0.18821810453609616</v>
      </c>
      <c r="H2" s="38">
        <f t="shared" ref="H2:H33" si="2">E2-C2</f>
        <v>5668</v>
      </c>
      <c r="I2" s="56">
        <f>H2/$H$90</f>
        <v>1.7686743679516705E-2</v>
      </c>
      <c r="J2" s="44">
        <f t="shared" ref="J2:J33" si="3">E2-D2</f>
        <v>886</v>
      </c>
      <c r="L2" s="107" t="s">
        <v>305</v>
      </c>
      <c r="M2" s="126">
        <v>0.21</v>
      </c>
      <c r="U2" s="3"/>
      <c r="V2" s="12"/>
    </row>
    <row r="3" spans="1:22">
      <c r="A3" s="53">
        <v>2</v>
      </c>
      <c r="B3" s="54" t="s">
        <v>3</v>
      </c>
      <c r="C3" s="78">
        <v>3350</v>
      </c>
      <c r="D3" s="79">
        <v>25534</v>
      </c>
      <c r="E3" s="78">
        <v>25506</v>
      </c>
      <c r="F3" s="55">
        <f t="shared" si="0"/>
        <v>6.8839281087523536E-3</v>
      </c>
      <c r="G3" s="55">
        <f t="shared" si="1"/>
        <v>6.6137313432835825</v>
      </c>
      <c r="H3" s="38">
        <f t="shared" si="2"/>
        <v>22156</v>
      </c>
      <c r="I3" s="56">
        <f t="shared" ref="I3:I66" si="4">H3/$H$90</f>
        <v>6.9136819506593519E-2</v>
      </c>
      <c r="J3" s="44">
        <f t="shared" si="3"/>
        <v>-28</v>
      </c>
      <c r="L3" s="107" t="s">
        <v>265</v>
      </c>
      <c r="M3" s="126">
        <v>0.24299999999999999</v>
      </c>
      <c r="U3" s="3"/>
      <c r="V3" s="12"/>
    </row>
    <row r="4" spans="1:22">
      <c r="A4" s="53">
        <v>3</v>
      </c>
      <c r="B4" s="54" t="s">
        <v>4</v>
      </c>
      <c r="C4" s="78">
        <v>1482</v>
      </c>
      <c r="D4" s="79">
        <v>1307</v>
      </c>
      <c r="E4" s="78">
        <v>1350</v>
      </c>
      <c r="F4" s="55">
        <f t="shared" si="0"/>
        <v>3.6435752163473995E-4</v>
      </c>
      <c r="G4" s="55">
        <f t="shared" si="1"/>
        <v>-8.9068825910931168E-2</v>
      </c>
      <c r="H4" s="38">
        <f t="shared" si="2"/>
        <v>-132</v>
      </c>
      <c r="I4" s="56">
        <f t="shared" si="4"/>
        <v>-4.1190017037688863E-4</v>
      </c>
      <c r="J4" s="44">
        <f t="shared" si="3"/>
        <v>43</v>
      </c>
      <c r="L4" s="107" t="s">
        <v>282</v>
      </c>
      <c r="M4" s="126">
        <v>0.248</v>
      </c>
      <c r="U4" s="3"/>
      <c r="V4" s="12"/>
    </row>
    <row r="5" spans="1:22">
      <c r="A5" s="53">
        <v>5</v>
      </c>
      <c r="B5" s="54" t="s">
        <v>5</v>
      </c>
      <c r="C5" s="78">
        <v>546</v>
      </c>
      <c r="D5" s="79">
        <v>381</v>
      </c>
      <c r="E5" s="78">
        <v>494</v>
      </c>
      <c r="F5" s="55">
        <f t="shared" si="0"/>
        <v>1.3332786347226781E-4</v>
      </c>
      <c r="G5" s="55">
        <f t="shared" si="1"/>
        <v>-9.5238095238095233E-2</v>
      </c>
      <c r="H5" s="38">
        <f t="shared" si="2"/>
        <v>-52</v>
      </c>
      <c r="I5" s="56">
        <f t="shared" si="4"/>
        <v>-1.6226370348180463E-4</v>
      </c>
      <c r="J5" s="44">
        <f t="shared" si="3"/>
        <v>113</v>
      </c>
      <c r="L5" s="107" t="s">
        <v>269</v>
      </c>
      <c r="M5" s="126">
        <v>0.249</v>
      </c>
      <c r="U5" s="3"/>
      <c r="V5" s="12"/>
    </row>
    <row r="6" spans="1:22">
      <c r="A6" s="53">
        <v>6</v>
      </c>
      <c r="B6" s="54" t="s">
        <v>6</v>
      </c>
      <c r="C6" s="78">
        <v>82</v>
      </c>
      <c r="D6" s="79">
        <v>66</v>
      </c>
      <c r="E6" s="78">
        <v>94</v>
      </c>
      <c r="F6" s="55">
        <f t="shared" si="0"/>
        <v>2.5370079284196707E-5</v>
      </c>
      <c r="G6" s="55">
        <f t="shared" si="1"/>
        <v>0.14634146341463414</v>
      </c>
      <c r="H6" s="38">
        <f t="shared" si="2"/>
        <v>12</v>
      </c>
      <c r="I6" s="56">
        <f t="shared" si="4"/>
        <v>3.7445470034262602E-5</v>
      </c>
      <c r="J6" s="44">
        <f t="shared" si="3"/>
        <v>28</v>
      </c>
      <c r="L6" s="107" t="s">
        <v>333</v>
      </c>
      <c r="M6" s="126">
        <v>0.25700000000000001</v>
      </c>
      <c r="U6" s="3"/>
      <c r="V6" s="12"/>
    </row>
    <row r="7" spans="1:22">
      <c r="A7" s="53">
        <v>7</v>
      </c>
      <c r="B7" s="54" t="s">
        <v>7</v>
      </c>
      <c r="C7" s="78">
        <v>927</v>
      </c>
      <c r="D7" s="79">
        <v>924</v>
      </c>
      <c r="E7" s="78">
        <v>930</v>
      </c>
      <c r="F7" s="55">
        <f t="shared" si="0"/>
        <v>2.510018482372653E-4</v>
      </c>
      <c r="G7" s="55">
        <f t="shared" si="1"/>
        <v>3.2362459546925568E-3</v>
      </c>
      <c r="H7" s="38">
        <f t="shared" si="2"/>
        <v>3</v>
      </c>
      <c r="I7" s="56">
        <f t="shared" si="4"/>
        <v>9.3613675085656504E-6</v>
      </c>
      <c r="J7" s="44">
        <f t="shared" si="3"/>
        <v>6</v>
      </c>
      <c r="L7" s="107" t="s">
        <v>268</v>
      </c>
      <c r="M7" s="126">
        <v>0.27200000000000002</v>
      </c>
      <c r="U7" s="3"/>
      <c r="V7" s="12"/>
    </row>
    <row r="8" spans="1:22">
      <c r="A8" s="53">
        <v>8</v>
      </c>
      <c r="B8" s="54" t="s">
        <v>8</v>
      </c>
      <c r="C8" s="78">
        <v>2829</v>
      </c>
      <c r="D8" s="79">
        <v>3258</v>
      </c>
      <c r="E8" s="78">
        <v>3329</v>
      </c>
      <c r="F8" s="55">
        <f t="shared" si="0"/>
        <v>8.984786589052217E-4</v>
      </c>
      <c r="G8" s="55">
        <f t="shared" si="1"/>
        <v>0.17674089784376104</v>
      </c>
      <c r="H8" s="38">
        <f t="shared" si="2"/>
        <v>500</v>
      </c>
      <c r="I8" s="56">
        <f t="shared" si="4"/>
        <v>1.5602279180942753E-3</v>
      </c>
      <c r="J8" s="44">
        <f t="shared" si="3"/>
        <v>71</v>
      </c>
      <c r="L8" s="107" t="s">
        <v>267</v>
      </c>
      <c r="M8" s="126">
        <v>0.78200000000000003</v>
      </c>
      <c r="U8" s="3"/>
      <c r="V8" s="12"/>
    </row>
    <row r="9" spans="1:22">
      <c r="A9" s="53">
        <v>9</v>
      </c>
      <c r="B9" s="54" t="s">
        <v>9</v>
      </c>
      <c r="C9" s="78">
        <v>891</v>
      </c>
      <c r="D9" s="79">
        <v>1150</v>
      </c>
      <c r="E9" s="78">
        <v>923</v>
      </c>
      <c r="F9" s="55">
        <f t="shared" si="0"/>
        <v>2.4911258701397406E-4</v>
      </c>
      <c r="G9" s="55">
        <f t="shared" si="1"/>
        <v>3.5914702581369251E-2</v>
      </c>
      <c r="H9" s="38">
        <f t="shared" si="2"/>
        <v>32</v>
      </c>
      <c r="I9" s="56">
        <f t="shared" si="4"/>
        <v>9.9854586758033609E-5</v>
      </c>
      <c r="J9" s="44">
        <f t="shared" si="3"/>
        <v>-227</v>
      </c>
      <c r="L9" s="107" t="s">
        <v>348</v>
      </c>
      <c r="M9" s="126">
        <v>1.016</v>
      </c>
      <c r="U9" s="3"/>
      <c r="V9" s="12"/>
    </row>
    <row r="10" spans="1:22">
      <c r="A10" s="57">
        <v>10</v>
      </c>
      <c r="B10" s="54" t="s">
        <v>10</v>
      </c>
      <c r="C10" s="79">
        <v>123375</v>
      </c>
      <c r="D10" s="79">
        <v>124816</v>
      </c>
      <c r="E10" s="79">
        <v>131401</v>
      </c>
      <c r="F10" s="55">
        <f t="shared" si="0"/>
        <v>3.5464402000241826E-2</v>
      </c>
      <c r="G10" s="55">
        <f t="shared" si="1"/>
        <v>6.5053698074974672E-2</v>
      </c>
      <c r="H10" s="38">
        <f t="shared" si="2"/>
        <v>8026</v>
      </c>
      <c r="I10" s="56">
        <f t="shared" si="4"/>
        <v>2.5044778541249306E-2</v>
      </c>
      <c r="J10" s="44">
        <f t="shared" si="3"/>
        <v>6585</v>
      </c>
      <c r="L10" s="107" t="s">
        <v>316</v>
      </c>
      <c r="M10" s="126">
        <v>1.5</v>
      </c>
      <c r="U10" s="3"/>
      <c r="V10" s="12"/>
    </row>
    <row r="11" spans="1:22">
      <c r="A11" s="57">
        <v>11</v>
      </c>
      <c r="B11" s="54" t="s">
        <v>11</v>
      </c>
      <c r="C11" s="79">
        <v>2409</v>
      </c>
      <c r="D11" s="79">
        <v>2682</v>
      </c>
      <c r="E11" s="79">
        <v>2799</v>
      </c>
      <c r="F11" s="55">
        <f t="shared" si="0"/>
        <v>7.5543459485602753E-4</v>
      </c>
      <c r="G11" s="55">
        <f t="shared" si="1"/>
        <v>0.16189290161892902</v>
      </c>
      <c r="H11" s="38">
        <f t="shared" si="2"/>
        <v>390</v>
      </c>
      <c r="I11" s="56">
        <f t="shared" si="4"/>
        <v>1.2169777761135347E-3</v>
      </c>
      <c r="J11" s="44">
        <f t="shared" si="3"/>
        <v>117</v>
      </c>
      <c r="L11" s="107" t="s">
        <v>349</v>
      </c>
      <c r="M11" s="126">
        <v>6.6139999999999999</v>
      </c>
      <c r="U11" s="3"/>
      <c r="V11" s="12"/>
    </row>
    <row r="12" spans="1:22">
      <c r="A12" s="57">
        <v>12</v>
      </c>
      <c r="B12" s="54" t="s">
        <v>12</v>
      </c>
      <c r="C12" s="79">
        <v>573</v>
      </c>
      <c r="D12" s="79">
        <v>687</v>
      </c>
      <c r="E12" s="79">
        <v>641</v>
      </c>
      <c r="F12" s="55">
        <f t="shared" si="0"/>
        <v>1.7300234916138392E-4</v>
      </c>
      <c r="G12" s="55">
        <f t="shared" si="1"/>
        <v>0.11867364746945899</v>
      </c>
      <c r="H12" s="38">
        <f t="shared" si="2"/>
        <v>68</v>
      </c>
      <c r="I12" s="56">
        <f t="shared" si="4"/>
        <v>2.1219099686082144E-4</v>
      </c>
      <c r="J12" s="44">
        <f t="shared" si="3"/>
        <v>-46</v>
      </c>
      <c r="L12" s="94"/>
      <c r="M12"/>
    </row>
    <row r="13" spans="1:22">
      <c r="A13" s="57">
        <v>13</v>
      </c>
      <c r="B13" s="54" t="s">
        <v>13</v>
      </c>
      <c r="C13" s="79">
        <v>126216</v>
      </c>
      <c r="D13" s="79">
        <v>120391</v>
      </c>
      <c r="E13" s="79">
        <v>121512</v>
      </c>
      <c r="F13" s="55">
        <f t="shared" si="0"/>
        <v>3.2795415680652237E-2</v>
      </c>
      <c r="G13" s="55">
        <f t="shared" si="1"/>
        <v>-3.7269442859859288E-2</v>
      </c>
      <c r="H13" s="38">
        <f t="shared" si="2"/>
        <v>-4704</v>
      </c>
      <c r="I13" s="56">
        <f t="shared" si="4"/>
        <v>-1.4678624253430941E-2</v>
      </c>
      <c r="J13" s="44">
        <f t="shared" si="3"/>
        <v>1121</v>
      </c>
      <c r="L13" s="3"/>
      <c r="M13" s="12"/>
    </row>
    <row r="14" spans="1:22">
      <c r="A14" s="57">
        <v>14</v>
      </c>
      <c r="B14" s="54" t="s">
        <v>14</v>
      </c>
      <c r="C14" s="79">
        <v>239868</v>
      </c>
      <c r="D14" s="79">
        <v>235996</v>
      </c>
      <c r="E14" s="79">
        <v>237366</v>
      </c>
      <c r="F14" s="55">
        <f t="shared" si="0"/>
        <v>6.4063768503964211E-2</v>
      </c>
      <c r="G14" s="55">
        <f t="shared" si="1"/>
        <v>-1.0430736905297914E-2</v>
      </c>
      <c r="H14" s="38">
        <f t="shared" si="2"/>
        <v>-2502</v>
      </c>
      <c r="I14" s="56">
        <f t="shared" si="4"/>
        <v>-7.8073805021437528E-3</v>
      </c>
      <c r="J14" s="44">
        <f t="shared" si="3"/>
        <v>1370</v>
      </c>
      <c r="L14" s="3"/>
      <c r="M14" s="12"/>
    </row>
    <row r="15" spans="1:22">
      <c r="A15" s="57">
        <v>15</v>
      </c>
      <c r="B15" s="54" t="s">
        <v>15</v>
      </c>
      <c r="C15" s="79">
        <v>12790</v>
      </c>
      <c r="D15" s="79">
        <v>12661</v>
      </c>
      <c r="E15" s="79">
        <v>12892</v>
      </c>
      <c r="F15" s="55">
        <f t="shared" si="0"/>
        <v>3.4794793843815315E-3</v>
      </c>
      <c r="G15" s="55">
        <f t="shared" si="1"/>
        <v>7.9749804534792815E-3</v>
      </c>
      <c r="H15" s="38">
        <f t="shared" si="2"/>
        <v>102</v>
      </c>
      <c r="I15" s="56">
        <f t="shared" si="4"/>
        <v>3.1828649529123216E-4</v>
      </c>
      <c r="J15" s="44">
        <f t="shared" si="3"/>
        <v>231</v>
      </c>
      <c r="L15" s="3"/>
      <c r="M15" s="12"/>
    </row>
    <row r="16" spans="1:22">
      <c r="A16" s="57">
        <v>16</v>
      </c>
      <c r="B16" s="54" t="s">
        <v>16</v>
      </c>
      <c r="C16" s="79">
        <v>7539</v>
      </c>
      <c r="D16" s="79">
        <v>7909</v>
      </c>
      <c r="E16" s="79">
        <v>8266</v>
      </c>
      <c r="F16" s="55">
        <f t="shared" si="0"/>
        <v>2.2309476102464892E-3</v>
      </c>
      <c r="G16" s="55">
        <f t="shared" si="1"/>
        <v>9.6431887518238488E-2</v>
      </c>
      <c r="H16" s="38">
        <f t="shared" si="2"/>
        <v>727</v>
      </c>
      <c r="I16" s="56">
        <f t="shared" si="4"/>
        <v>2.268571392909076E-3</v>
      </c>
      <c r="J16" s="44">
        <f t="shared" si="3"/>
        <v>357</v>
      </c>
      <c r="L16" s="3"/>
      <c r="M16" s="12"/>
    </row>
    <row r="17" spans="1:13">
      <c r="A17" s="57">
        <v>17</v>
      </c>
      <c r="B17" s="54" t="s">
        <v>17</v>
      </c>
      <c r="C17" s="79">
        <v>9047</v>
      </c>
      <c r="D17" s="79">
        <v>9143</v>
      </c>
      <c r="E17" s="79">
        <v>9299</v>
      </c>
      <c r="F17" s="55">
        <f t="shared" si="0"/>
        <v>2.5097485879121829E-3</v>
      </c>
      <c r="G17" s="55">
        <f t="shared" si="1"/>
        <v>2.7854537415717917E-2</v>
      </c>
      <c r="H17" s="38">
        <f t="shared" si="2"/>
        <v>252</v>
      </c>
      <c r="I17" s="56">
        <f t="shared" si="4"/>
        <v>7.8635487071951468E-4</v>
      </c>
      <c r="J17" s="44">
        <f t="shared" si="3"/>
        <v>156</v>
      </c>
      <c r="L17" s="3"/>
      <c r="M17" s="12"/>
    </row>
    <row r="18" spans="1:13">
      <c r="A18" s="57">
        <v>18</v>
      </c>
      <c r="B18" s="54" t="s">
        <v>18</v>
      </c>
      <c r="C18" s="79">
        <v>15269</v>
      </c>
      <c r="D18" s="79">
        <v>14926</v>
      </c>
      <c r="E18" s="79">
        <v>14321</v>
      </c>
      <c r="F18" s="55">
        <f t="shared" si="0"/>
        <v>3.8651585683934153E-3</v>
      </c>
      <c r="G18" s="55">
        <f t="shared" si="1"/>
        <v>-6.2086580653611896E-2</v>
      </c>
      <c r="H18" s="38">
        <f t="shared" si="2"/>
        <v>-948</v>
      </c>
      <c r="I18" s="56">
        <f t="shared" si="4"/>
        <v>-2.9581921327067459E-3</v>
      </c>
      <c r="J18" s="44">
        <f t="shared" si="3"/>
        <v>-605</v>
      </c>
      <c r="L18" s="3"/>
      <c r="M18" s="12"/>
    </row>
    <row r="19" spans="1:13">
      <c r="A19" s="57">
        <v>19</v>
      </c>
      <c r="B19" s="54" t="s">
        <v>19</v>
      </c>
      <c r="C19" s="79">
        <v>973</v>
      </c>
      <c r="D19" s="79">
        <v>971</v>
      </c>
      <c r="E19" s="79">
        <v>973</v>
      </c>
      <c r="F19" s="55">
        <f t="shared" si="0"/>
        <v>2.6260731003748293E-4</v>
      </c>
      <c r="G19" s="55">
        <f t="shared" si="1"/>
        <v>0</v>
      </c>
      <c r="H19" s="38">
        <f t="shared" si="2"/>
        <v>0</v>
      </c>
      <c r="I19" s="56">
        <f t="shared" si="4"/>
        <v>0</v>
      </c>
      <c r="J19" s="44">
        <f t="shared" si="3"/>
        <v>2</v>
      </c>
      <c r="L19" s="3"/>
      <c r="M19" s="12"/>
    </row>
    <row r="20" spans="1:13">
      <c r="A20" s="57">
        <v>20</v>
      </c>
      <c r="B20" s="54" t="s">
        <v>20</v>
      </c>
      <c r="C20" s="79">
        <v>16367</v>
      </c>
      <c r="D20" s="79">
        <v>16773</v>
      </c>
      <c r="E20" s="79">
        <v>17081</v>
      </c>
      <c r="F20" s="55">
        <f t="shared" si="0"/>
        <v>4.6100672792911057E-3</v>
      </c>
      <c r="G20" s="55">
        <f t="shared" si="1"/>
        <v>4.3624366102523369E-2</v>
      </c>
      <c r="H20" s="38">
        <f t="shared" si="2"/>
        <v>714</v>
      </c>
      <c r="I20" s="56">
        <f t="shared" si="4"/>
        <v>2.2280054670386251E-3</v>
      </c>
      <c r="J20" s="44">
        <f t="shared" si="3"/>
        <v>308</v>
      </c>
      <c r="L20" s="3"/>
      <c r="M20" s="12"/>
    </row>
    <row r="21" spans="1:13">
      <c r="A21" s="57">
        <v>21</v>
      </c>
      <c r="B21" s="54" t="s">
        <v>21</v>
      </c>
      <c r="C21" s="79">
        <v>6564</v>
      </c>
      <c r="D21" s="79">
        <v>6956</v>
      </c>
      <c r="E21" s="79">
        <v>7183</v>
      </c>
      <c r="F21" s="55">
        <f t="shared" si="0"/>
        <v>1.9386519095572867E-3</v>
      </c>
      <c r="G21" s="55">
        <f t="shared" si="1"/>
        <v>9.4302254722730045E-2</v>
      </c>
      <c r="H21" s="38">
        <f t="shared" si="2"/>
        <v>619</v>
      </c>
      <c r="I21" s="56">
        <f t="shared" si="4"/>
        <v>1.9315621626007128E-3</v>
      </c>
      <c r="J21" s="44">
        <f t="shared" si="3"/>
        <v>227</v>
      </c>
      <c r="L21" s="3"/>
      <c r="M21" s="12"/>
    </row>
    <row r="22" spans="1:13">
      <c r="A22" s="57">
        <v>22</v>
      </c>
      <c r="B22" s="54" t="s">
        <v>22</v>
      </c>
      <c r="C22" s="79">
        <v>36481</v>
      </c>
      <c r="D22" s="79">
        <v>39471</v>
      </c>
      <c r="E22" s="79">
        <v>40222</v>
      </c>
      <c r="F22" s="55">
        <f t="shared" si="0"/>
        <v>1.0855694989031489E-2</v>
      </c>
      <c r="G22" s="55">
        <f t="shared" si="1"/>
        <v>0.10254653107096845</v>
      </c>
      <c r="H22" s="38">
        <f t="shared" si="2"/>
        <v>3741</v>
      </c>
      <c r="I22" s="56">
        <f t="shared" si="4"/>
        <v>1.1673625283181367E-2</v>
      </c>
      <c r="J22" s="44">
        <f t="shared" si="3"/>
        <v>751</v>
      </c>
      <c r="L22" s="3"/>
      <c r="M22" s="12"/>
    </row>
    <row r="23" spans="1:13">
      <c r="A23" s="57">
        <v>23</v>
      </c>
      <c r="B23" s="54" t="s">
        <v>23</v>
      </c>
      <c r="C23" s="79">
        <v>26976</v>
      </c>
      <c r="D23" s="79">
        <v>28965</v>
      </c>
      <c r="E23" s="79">
        <v>29616</v>
      </c>
      <c r="F23" s="55">
        <f t="shared" si="0"/>
        <v>7.9931943412847838E-3</v>
      </c>
      <c r="G23" s="55">
        <f t="shared" si="1"/>
        <v>9.7864768683274025E-2</v>
      </c>
      <c r="H23" s="38">
        <f t="shared" si="2"/>
        <v>2640</v>
      </c>
      <c r="I23" s="56">
        <f t="shared" si="4"/>
        <v>8.2380034075377733E-3</v>
      </c>
      <c r="J23" s="44">
        <f t="shared" si="3"/>
        <v>651</v>
      </c>
      <c r="L23" s="3"/>
      <c r="M23" s="12"/>
    </row>
    <row r="24" spans="1:13">
      <c r="A24" s="57">
        <v>24</v>
      </c>
      <c r="B24" s="54" t="s">
        <v>24</v>
      </c>
      <c r="C24" s="79">
        <v>11625</v>
      </c>
      <c r="D24" s="79">
        <v>11423</v>
      </c>
      <c r="E24" s="79">
        <v>11516</v>
      </c>
      <c r="F24" s="55">
        <f t="shared" si="0"/>
        <v>3.1081046067745668E-3</v>
      </c>
      <c r="G24" s="55">
        <f t="shared" si="1"/>
        <v>-9.3763440860215059E-3</v>
      </c>
      <c r="H24" s="38">
        <f t="shared" si="2"/>
        <v>-109</v>
      </c>
      <c r="I24" s="56">
        <f t="shared" si="4"/>
        <v>-3.4012968614455198E-4</v>
      </c>
      <c r="J24" s="44">
        <f t="shared" si="3"/>
        <v>93</v>
      </c>
    </row>
    <row r="25" spans="1:13">
      <c r="A25" s="57">
        <v>25</v>
      </c>
      <c r="B25" s="54" t="s">
        <v>25</v>
      </c>
      <c r="C25" s="79">
        <v>53224</v>
      </c>
      <c r="D25" s="79">
        <v>55618</v>
      </c>
      <c r="E25" s="79">
        <v>56466</v>
      </c>
      <c r="F25" s="55">
        <f t="shared" si="0"/>
        <v>1.5239860604909056E-2</v>
      </c>
      <c r="G25" s="55">
        <f t="shared" si="1"/>
        <v>6.0912370359236433E-2</v>
      </c>
      <c r="H25" s="38">
        <f t="shared" si="2"/>
        <v>3242</v>
      </c>
      <c r="I25" s="56">
        <f t="shared" si="4"/>
        <v>1.0116517820923281E-2</v>
      </c>
      <c r="J25" s="44">
        <f t="shared" si="3"/>
        <v>848</v>
      </c>
    </row>
    <row r="26" spans="1:13">
      <c r="A26" s="57">
        <v>26</v>
      </c>
      <c r="B26" s="54" t="s">
        <v>26</v>
      </c>
      <c r="C26" s="79">
        <v>10949</v>
      </c>
      <c r="D26" s="79">
        <v>11114</v>
      </c>
      <c r="E26" s="79">
        <v>11219</v>
      </c>
      <c r="F26" s="55">
        <f t="shared" si="0"/>
        <v>3.0279459520149241E-3</v>
      </c>
      <c r="G26" s="55">
        <f t="shared" si="1"/>
        <v>2.4659786281852225E-2</v>
      </c>
      <c r="H26" s="38">
        <f t="shared" si="2"/>
        <v>270</v>
      </c>
      <c r="I26" s="56">
        <f t="shared" si="4"/>
        <v>8.4252307577090861E-4</v>
      </c>
      <c r="J26" s="44">
        <f t="shared" si="3"/>
        <v>105</v>
      </c>
    </row>
    <row r="27" spans="1:13">
      <c r="A27" s="57">
        <v>27</v>
      </c>
      <c r="B27" s="54" t="s">
        <v>27</v>
      </c>
      <c r="C27" s="79">
        <v>25760</v>
      </c>
      <c r="D27" s="79">
        <v>28021</v>
      </c>
      <c r="E27" s="79">
        <v>28952</v>
      </c>
      <c r="F27" s="55">
        <f t="shared" si="0"/>
        <v>7.8139844195325853E-3</v>
      </c>
      <c r="G27" s="55">
        <f t="shared" si="1"/>
        <v>0.12391304347826088</v>
      </c>
      <c r="H27" s="38">
        <f t="shared" si="2"/>
        <v>3192</v>
      </c>
      <c r="I27" s="56">
        <f t="shared" si="4"/>
        <v>9.9604950291138535E-3</v>
      </c>
      <c r="J27" s="44">
        <f t="shared" si="3"/>
        <v>931</v>
      </c>
    </row>
    <row r="28" spans="1:13">
      <c r="A28" s="57">
        <v>28</v>
      </c>
      <c r="B28" s="54" t="s">
        <v>28</v>
      </c>
      <c r="C28" s="79">
        <v>16250</v>
      </c>
      <c r="D28" s="79">
        <v>18851</v>
      </c>
      <c r="E28" s="79">
        <v>19111</v>
      </c>
      <c r="F28" s="55">
        <f t="shared" si="0"/>
        <v>5.1579530340455666E-3</v>
      </c>
      <c r="G28" s="55">
        <f t="shared" si="1"/>
        <v>0.17606153846153846</v>
      </c>
      <c r="H28" s="38">
        <f t="shared" si="2"/>
        <v>2861</v>
      </c>
      <c r="I28" s="56">
        <f t="shared" si="4"/>
        <v>8.9276241473354428E-3</v>
      </c>
      <c r="J28" s="44">
        <f t="shared" si="3"/>
        <v>260</v>
      </c>
    </row>
    <row r="29" spans="1:13">
      <c r="A29" s="57">
        <v>29</v>
      </c>
      <c r="B29" s="54" t="s">
        <v>29</v>
      </c>
      <c r="C29" s="79">
        <v>21645</v>
      </c>
      <c r="D29" s="79">
        <v>24442</v>
      </c>
      <c r="E29" s="79">
        <v>24846</v>
      </c>
      <c r="F29" s="55">
        <f t="shared" si="0"/>
        <v>6.7057977648420364E-3</v>
      </c>
      <c r="G29" s="55">
        <f t="shared" si="1"/>
        <v>0.14788634788634789</v>
      </c>
      <c r="H29" s="38">
        <f t="shared" si="2"/>
        <v>3201</v>
      </c>
      <c r="I29" s="56">
        <f t="shared" si="4"/>
        <v>9.9885791316395491E-3</v>
      </c>
      <c r="J29" s="44">
        <f t="shared" si="3"/>
        <v>404</v>
      </c>
    </row>
    <row r="30" spans="1:13">
      <c r="A30" s="57">
        <v>30</v>
      </c>
      <c r="B30" s="54" t="s">
        <v>30</v>
      </c>
      <c r="C30" s="79">
        <v>2733</v>
      </c>
      <c r="D30" s="79">
        <v>2988</v>
      </c>
      <c r="E30" s="79">
        <v>3026</v>
      </c>
      <c r="F30" s="55">
        <f t="shared" si="0"/>
        <v>8.1670063738275786E-4</v>
      </c>
      <c r="G30" s="55">
        <f t="shared" si="1"/>
        <v>0.10720819612147824</v>
      </c>
      <c r="H30" s="38">
        <f t="shared" si="2"/>
        <v>293</v>
      </c>
      <c r="I30" s="56">
        <f t="shared" si="4"/>
        <v>9.1429356000324532E-4</v>
      </c>
      <c r="J30" s="44">
        <f t="shared" si="3"/>
        <v>38</v>
      </c>
    </row>
    <row r="31" spans="1:13">
      <c r="A31" s="57">
        <v>31</v>
      </c>
      <c r="B31" s="54" t="s">
        <v>31</v>
      </c>
      <c r="C31" s="79">
        <v>20247</v>
      </c>
      <c r="D31" s="79">
        <v>22009</v>
      </c>
      <c r="E31" s="79">
        <v>22188</v>
      </c>
      <c r="F31" s="55">
        <f t="shared" si="0"/>
        <v>5.9884182889123035E-3</v>
      </c>
      <c r="G31" s="55">
        <f t="shared" si="1"/>
        <v>9.5866054230256334E-2</v>
      </c>
      <c r="H31" s="38">
        <f t="shared" si="2"/>
        <v>1941</v>
      </c>
      <c r="I31" s="56">
        <f t="shared" si="4"/>
        <v>6.0568047780419762E-3</v>
      </c>
      <c r="J31" s="44">
        <f t="shared" si="3"/>
        <v>179</v>
      </c>
    </row>
    <row r="32" spans="1:13">
      <c r="A32" s="57">
        <v>32</v>
      </c>
      <c r="B32" s="54" t="s">
        <v>32</v>
      </c>
      <c r="C32" s="79">
        <v>13434</v>
      </c>
      <c r="D32" s="79">
        <v>14823</v>
      </c>
      <c r="E32" s="79">
        <v>15059</v>
      </c>
      <c r="F32" s="55">
        <f t="shared" si="0"/>
        <v>4.0643406802204065E-3</v>
      </c>
      <c r="G32" s="55">
        <f t="shared" si="1"/>
        <v>0.12096173887152002</v>
      </c>
      <c r="H32" s="38">
        <f t="shared" si="2"/>
        <v>1625</v>
      </c>
      <c r="I32" s="56">
        <f t="shared" si="4"/>
        <v>5.0707407338063948E-3</v>
      </c>
      <c r="J32" s="44">
        <f t="shared" si="3"/>
        <v>236</v>
      </c>
    </row>
    <row r="33" spans="1:10">
      <c r="A33" s="57">
        <v>33</v>
      </c>
      <c r="B33" s="54" t="s">
        <v>33</v>
      </c>
      <c r="C33" s="79">
        <v>22481</v>
      </c>
      <c r="D33" s="79">
        <v>24044</v>
      </c>
      <c r="E33" s="79">
        <v>24204</v>
      </c>
      <c r="F33" s="55">
        <f t="shared" si="0"/>
        <v>6.5325255212201824E-3</v>
      </c>
      <c r="G33" s="55">
        <f t="shared" si="1"/>
        <v>7.6642498109514706E-2</v>
      </c>
      <c r="H33" s="38">
        <f t="shared" si="2"/>
        <v>1723</v>
      </c>
      <c r="I33" s="56">
        <f t="shared" si="4"/>
        <v>5.3765454057528722E-3</v>
      </c>
      <c r="J33" s="44">
        <f t="shared" si="3"/>
        <v>160</v>
      </c>
    </row>
    <row r="34" spans="1:10">
      <c r="A34" s="57">
        <v>35</v>
      </c>
      <c r="B34" s="54" t="s">
        <v>34</v>
      </c>
      <c r="C34" s="79">
        <v>9250</v>
      </c>
      <c r="D34" s="79">
        <v>9008</v>
      </c>
      <c r="E34" s="79">
        <v>9121</v>
      </c>
      <c r="F34" s="55">
        <f t="shared" ref="F34:F65" si="5">E34/$E$90</f>
        <v>2.4617073739484911E-3</v>
      </c>
      <c r="G34" s="55">
        <f t="shared" ref="G34:G65" si="6">(E34-C34)/C34</f>
        <v>-1.3945945945945946E-2</v>
      </c>
      <c r="H34" s="38">
        <f t="shared" ref="H34:H65" si="7">E34-C34</f>
        <v>-129</v>
      </c>
      <c r="I34" s="56">
        <f t="shared" si="4"/>
        <v>-4.0253880286832301E-4</v>
      </c>
      <c r="J34" s="44">
        <f t="shared" ref="J34:J66" si="8">E34-D34</f>
        <v>113</v>
      </c>
    </row>
    <row r="35" spans="1:10">
      <c r="A35" s="57">
        <v>36</v>
      </c>
      <c r="B35" s="54" t="s">
        <v>35</v>
      </c>
      <c r="C35" s="79">
        <v>1340</v>
      </c>
      <c r="D35" s="79">
        <v>1585</v>
      </c>
      <c r="E35" s="79">
        <v>1622</v>
      </c>
      <c r="F35" s="55">
        <f t="shared" si="5"/>
        <v>4.3776881488262828E-4</v>
      </c>
      <c r="G35" s="55">
        <f t="shared" si="6"/>
        <v>0.21044776119402986</v>
      </c>
      <c r="H35" s="38">
        <f t="shared" si="7"/>
        <v>282</v>
      </c>
      <c r="I35" s="56">
        <f t="shared" si="4"/>
        <v>8.799685458051712E-4</v>
      </c>
      <c r="J35" s="44">
        <f t="shared" si="8"/>
        <v>37</v>
      </c>
    </row>
    <row r="36" spans="1:10">
      <c r="A36" s="57">
        <v>37</v>
      </c>
      <c r="B36" s="54" t="s">
        <v>36</v>
      </c>
      <c r="C36" s="79">
        <v>438</v>
      </c>
      <c r="D36" s="79">
        <v>913</v>
      </c>
      <c r="E36" s="79">
        <v>883</v>
      </c>
      <c r="F36" s="55">
        <f t="shared" si="5"/>
        <v>2.3831680859516695E-4</v>
      </c>
      <c r="G36" s="55">
        <f t="shared" si="6"/>
        <v>1.0159817351598173</v>
      </c>
      <c r="H36" s="38">
        <f t="shared" si="7"/>
        <v>445</v>
      </c>
      <c r="I36" s="56">
        <f t="shared" si="4"/>
        <v>1.3886028471039049E-3</v>
      </c>
      <c r="J36" s="44">
        <f t="shared" si="8"/>
        <v>-30</v>
      </c>
    </row>
    <row r="37" spans="1:10">
      <c r="A37" s="57">
        <v>38</v>
      </c>
      <c r="B37" s="54" t="s">
        <v>37</v>
      </c>
      <c r="C37" s="79">
        <v>6003</v>
      </c>
      <c r="D37" s="79">
        <v>7397</v>
      </c>
      <c r="E37" s="79">
        <v>7459</v>
      </c>
      <c r="F37" s="55">
        <f t="shared" si="5"/>
        <v>2.0131427806470556E-3</v>
      </c>
      <c r="G37" s="55">
        <f t="shared" si="6"/>
        <v>0.24254539396968183</v>
      </c>
      <c r="H37" s="38">
        <f t="shared" si="7"/>
        <v>1456</v>
      </c>
      <c r="I37" s="56">
        <f t="shared" si="4"/>
        <v>4.5433836974905295E-3</v>
      </c>
      <c r="J37" s="44">
        <f t="shared" si="8"/>
        <v>62</v>
      </c>
    </row>
    <row r="38" spans="1:10">
      <c r="A38" s="57">
        <v>39</v>
      </c>
      <c r="B38" s="54" t="s">
        <v>38</v>
      </c>
      <c r="C38" s="79">
        <v>206</v>
      </c>
      <c r="D38" s="79">
        <v>203</v>
      </c>
      <c r="E38" s="79">
        <v>216</v>
      </c>
      <c r="F38" s="55">
        <f t="shared" si="5"/>
        <v>5.8297203461558393E-5</v>
      </c>
      <c r="G38" s="55">
        <f t="shared" si="6"/>
        <v>4.8543689320388349E-2</v>
      </c>
      <c r="H38" s="38">
        <f t="shared" si="7"/>
        <v>10</v>
      </c>
      <c r="I38" s="56">
        <f t="shared" si="4"/>
        <v>3.1204558361885504E-5</v>
      </c>
      <c r="J38" s="44">
        <f t="shared" si="8"/>
        <v>13</v>
      </c>
    </row>
    <row r="39" spans="1:10">
      <c r="A39" s="57">
        <v>41</v>
      </c>
      <c r="B39" s="54" t="s">
        <v>39</v>
      </c>
      <c r="C39" s="79">
        <v>32709</v>
      </c>
      <c r="D39" s="79">
        <v>37523</v>
      </c>
      <c r="E39" s="79">
        <v>39277</v>
      </c>
      <c r="F39" s="55">
        <f t="shared" si="5"/>
        <v>1.0600644723887172E-2</v>
      </c>
      <c r="G39" s="55">
        <f t="shared" si="6"/>
        <v>0.20080100278210891</v>
      </c>
      <c r="H39" s="38">
        <f t="shared" si="7"/>
        <v>6568</v>
      </c>
      <c r="I39" s="56">
        <f t="shared" si="4"/>
        <v>2.04951539320864E-2</v>
      </c>
      <c r="J39" s="44">
        <f t="shared" si="8"/>
        <v>1754</v>
      </c>
    </row>
    <row r="40" spans="1:10">
      <c r="A40" s="57">
        <v>42</v>
      </c>
      <c r="B40" s="54" t="s">
        <v>40</v>
      </c>
      <c r="C40" s="79">
        <v>17473</v>
      </c>
      <c r="D40" s="79">
        <v>16623</v>
      </c>
      <c r="E40" s="79">
        <v>17547</v>
      </c>
      <c r="F40" s="55">
        <f t="shared" si="5"/>
        <v>4.7358380978702085E-3</v>
      </c>
      <c r="G40" s="55">
        <f t="shared" si="6"/>
        <v>4.2351055914840036E-3</v>
      </c>
      <c r="H40" s="38">
        <f t="shared" si="7"/>
        <v>74</v>
      </c>
      <c r="I40" s="56">
        <f t="shared" si="4"/>
        <v>2.3091373187795274E-4</v>
      </c>
      <c r="J40" s="44">
        <f t="shared" si="8"/>
        <v>924</v>
      </c>
    </row>
    <row r="41" spans="1:10">
      <c r="A41" s="57">
        <v>43</v>
      </c>
      <c r="B41" s="54" t="s">
        <v>41</v>
      </c>
      <c r="C41" s="79">
        <v>40045</v>
      </c>
      <c r="D41" s="79">
        <v>41192</v>
      </c>
      <c r="E41" s="79">
        <v>41719</v>
      </c>
      <c r="F41" s="55">
        <f t="shared" si="5"/>
        <v>1.1259726996355345E-2</v>
      </c>
      <c r="G41" s="55">
        <f t="shared" si="6"/>
        <v>4.1802971656886005E-2</v>
      </c>
      <c r="H41" s="38">
        <f t="shared" si="7"/>
        <v>1674</v>
      </c>
      <c r="I41" s="56">
        <f t="shared" si="4"/>
        <v>5.2236430697796335E-3</v>
      </c>
      <c r="J41" s="44">
        <f t="shared" si="8"/>
        <v>527</v>
      </c>
    </row>
    <row r="42" spans="1:10">
      <c r="A42" s="57">
        <v>45</v>
      </c>
      <c r="B42" s="54" t="s">
        <v>42</v>
      </c>
      <c r="C42" s="79">
        <v>27946</v>
      </c>
      <c r="D42" s="79">
        <v>30828</v>
      </c>
      <c r="E42" s="79">
        <v>31400</v>
      </c>
      <c r="F42" s="55">
        <f t="shared" si="5"/>
        <v>8.4746860587635812E-3</v>
      </c>
      <c r="G42" s="55">
        <f t="shared" si="6"/>
        <v>0.12359550561797752</v>
      </c>
      <c r="H42" s="38">
        <f t="shared" si="7"/>
        <v>3454</v>
      </c>
      <c r="I42" s="56">
        <f t="shared" si="4"/>
        <v>1.0778054458195253E-2</v>
      </c>
      <c r="J42" s="44">
        <f t="shared" si="8"/>
        <v>572</v>
      </c>
    </row>
    <row r="43" spans="1:10">
      <c r="A43" s="57">
        <v>46</v>
      </c>
      <c r="B43" s="54" t="s">
        <v>43</v>
      </c>
      <c r="C43" s="79">
        <v>165751</v>
      </c>
      <c r="D43" s="79">
        <v>180267</v>
      </c>
      <c r="E43" s="79">
        <v>183587</v>
      </c>
      <c r="F43" s="55">
        <f t="shared" si="5"/>
        <v>4.9549114314338519E-2</v>
      </c>
      <c r="G43" s="55">
        <f t="shared" si="6"/>
        <v>0.10760719392341524</v>
      </c>
      <c r="H43" s="38">
        <f t="shared" si="7"/>
        <v>17836</v>
      </c>
      <c r="I43" s="56">
        <f t="shared" si="4"/>
        <v>5.5656450294258988E-2</v>
      </c>
      <c r="J43" s="44">
        <f t="shared" si="8"/>
        <v>3320</v>
      </c>
    </row>
    <row r="44" spans="1:10">
      <c r="A44" s="57">
        <v>47</v>
      </c>
      <c r="B44" s="54" t="s">
        <v>44</v>
      </c>
      <c r="C44" s="79">
        <v>443652</v>
      </c>
      <c r="D44" s="79">
        <v>467864</v>
      </c>
      <c r="E44" s="79">
        <v>477231</v>
      </c>
      <c r="F44" s="55">
        <f t="shared" si="5"/>
        <v>0.12880200326464339</v>
      </c>
      <c r="G44" s="55">
        <f t="shared" si="6"/>
        <v>7.5687701171188226E-2</v>
      </c>
      <c r="H44" s="38">
        <f t="shared" si="7"/>
        <v>33579</v>
      </c>
      <c r="I44" s="56">
        <f t="shared" si="4"/>
        <v>0.10478178652337533</v>
      </c>
      <c r="J44" s="44">
        <f t="shared" si="8"/>
        <v>9367</v>
      </c>
    </row>
    <row r="45" spans="1:10">
      <c r="A45" s="57">
        <v>49</v>
      </c>
      <c r="B45" s="54" t="s">
        <v>45</v>
      </c>
      <c r="C45" s="79">
        <v>53715</v>
      </c>
      <c r="D45" s="79">
        <v>52931</v>
      </c>
      <c r="E45" s="79">
        <v>53389</v>
      </c>
      <c r="F45" s="55">
        <f t="shared" si="5"/>
        <v>1.440939535004232E-2</v>
      </c>
      <c r="G45" s="55">
        <f t="shared" si="6"/>
        <v>-6.0690682304756589E-3</v>
      </c>
      <c r="H45" s="38">
        <f t="shared" si="7"/>
        <v>-326</v>
      </c>
      <c r="I45" s="56">
        <f t="shared" si="4"/>
        <v>-1.0172686025974674E-3</v>
      </c>
      <c r="J45" s="44">
        <f t="shared" si="8"/>
        <v>458</v>
      </c>
    </row>
    <row r="46" spans="1:10">
      <c r="A46" s="57">
        <v>50</v>
      </c>
      <c r="B46" s="54" t="s">
        <v>46</v>
      </c>
      <c r="C46" s="79">
        <v>1517</v>
      </c>
      <c r="D46" s="79">
        <v>1582</v>
      </c>
      <c r="E46" s="79">
        <v>1542</v>
      </c>
      <c r="F46" s="55">
        <f t="shared" si="5"/>
        <v>4.1617725804501406E-4</v>
      </c>
      <c r="G46" s="55">
        <f t="shared" si="6"/>
        <v>1.6479894528675015E-2</v>
      </c>
      <c r="H46" s="38">
        <f t="shared" si="7"/>
        <v>25</v>
      </c>
      <c r="I46" s="56">
        <f t="shared" si="4"/>
        <v>7.8011395904713766E-5</v>
      </c>
      <c r="J46" s="44">
        <f t="shared" si="8"/>
        <v>-40</v>
      </c>
    </row>
    <row r="47" spans="1:10">
      <c r="A47" s="57">
        <v>51</v>
      </c>
      <c r="B47" s="54" t="s">
        <v>47</v>
      </c>
      <c r="C47" s="79">
        <v>9898</v>
      </c>
      <c r="D47" s="79">
        <v>10789</v>
      </c>
      <c r="E47" s="79">
        <v>11057</v>
      </c>
      <c r="F47" s="55">
        <f t="shared" si="5"/>
        <v>2.9842230494187554E-3</v>
      </c>
      <c r="G47" s="55">
        <f t="shared" si="6"/>
        <v>0.11709436249747424</v>
      </c>
      <c r="H47" s="38">
        <f t="shared" si="7"/>
        <v>1159</v>
      </c>
      <c r="I47" s="56">
        <f t="shared" si="4"/>
        <v>3.61660831414253E-3</v>
      </c>
      <c r="J47" s="44">
        <f t="shared" si="8"/>
        <v>268</v>
      </c>
    </row>
    <row r="48" spans="1:10">
      <c r="A48" s="57">
        <v>52</v>
      </c>
      <c r="B48" s="54" t="s">
        <v>48</v>
      </c>
      <c r="C48" s="79">
        <v>44343</v>
      </c>
      <c r="D48" s="79">
        <v>45260</v>
      </c>
      <c r="E48" s="79">
        <v>45774</v>
      </c>
      <c r="F48" s="55">
        <f t="shared" si="5"/>
        <v>1.2354149033561915E-2</v>
      </c>
      <c r="G48" s="55">
        <f t="shared" si="6"/>
        <v>3.2271158920235438E-2</v>
      </c>
      <c r="H48" s="38">
        <f t="shared" si="7"/>
        <v>1431</v>
      </c>
      <c r="I48" s="56">
        <f t="shared" si="4"/>
        <v>4.4653723015858158E-3</v>
      </c>
      <c r="J48" s="44">
        <f t="shared" si="8"/>
        <v>514</v>
      </c>
    </row>
    <row r="49" spans="1:10">
      <c r="A49" s="57">
        <v>53</v>
      </c>
      <c r="B49" s="54" t="s">
        <v>49</v>
      </c>
      <c r="C49" s="79">
        <v>5684</v>
      </c>
      <c r="D49" s="79">
        <v>5478</v>
      </c>
      <c r="E49" s="79">
        <v>5932</v>
      </c>
      <c r="F49" s="55">
        <f t="shared" si="5"/>
        <v>1.6010139395090943E-3</v>
      </c>
      <c r="G49" s="55">
        <f t="shared" si="6"/>
        <v>4.3631245601688955E-2</v>
      </c>
      <c r="H49" s="38">
        <f t="shared" si="7"/>
        <v>248</v>
      </c>
      <c r="I49" s="56">
        <f t="shared" si="4"/>
        <v>7.7387304737476048E-4</v>
      </c>
      <c r="J49" s="44">
        <f t="shared" si="8"/>
        <v>454</v>
      </c>
    </row>
    <row r="50" spans="1:10">
      <c r="A50" s="57">
        <v>55</v>
      </c>
      <c r="B50" s="54" t="s">
        <v>50</v>
      </c>
      <c r="C50" s="79">
        <v>110067</v>
      </c>
      <c r="D50" s="79">
        <v>119091</v>
      </c>
      <c r="E50" s="79">
        <v>119601</v>
      </c>
      <c r="F50" s="55">
        <f t="shared" si="5"/>
        <v>3.2279647366693726E-2</v>
      </c>
      <c r="G50" s="55">
        <f t="shared" si="6"/>
        <v>8.6619967837771539E-2</v>
      </c>
      <c r="H50" s="38">
        <f t="shared" si="7"/>
        <v>9534</v>
      </c>
      <c r="I50" s="56">
        <f t="shared" si="4"/>
        <v>2.9750425942221641E-2</v>
      </c>
      <c r="J50" s="44">
        <f t="shared" si="8"/>
        <v>510</v>
      </c>
    </row>
    <row r="51" spans="1:10">
      <c r="A51" s="57">
        <v>56</v>
      </c>
      <c r="B51" s="54" t="s">
        <v>51</v>
      </c>
      <c r="C51" s="79">
        <v>143782</v>
      </c>
      <c r="D51" s="79">
        <v>156451</v>
      </c>
      <c r="E51" s="79">
        <v>162793</v>
      </c>
      <c r="F51" s="55">
        <f t="shared" si="5"/>
        <v>4.3936928903321647E-2</v>
      </c>
      <c r="G51" s="55">
        <f t="shared" si="6"/>
        <v>0.13222100123798528</v>
      </c>
      <c r="H51" s="38">
        <f t="shared" si="7"/>
        <v>19011</v>
      </c>
      <c r="I51" s="56">
        <f t="shared" si="4"/>
        <v>5.9322985901780534E-2</v>
      </c>
      <c r="J51" s="44">
        <f t="shared" si="8"/>
        <v>6342</v>
      </c>
    </row>
    <row r="52" spans="1:10">
      <c r="A52" s="57">
        <v>58</v>
      </c>
      <c r="B52" s="54" t="s">
        <v>52</v>
      </c>
      <c r="C52" s="79">
        <v>6313</v>
      </c>
      <c r="D52" s="79">
        <v>6741</v>
      </c>
      <c r="E52" s="79">
        <v>7934</v>
      </c>
      <c r="F52" s="55">
        <f t="shared" si="5"/>
        <v>2.14134264937039E-3</v>
      </c>
      <c r="G52" s="55">
        <f t="shared" si="6"/>
        <v>0.25677174085220972</v>
      </c>
      <c r="H52" s="38">
        <f t="shared" si="7"/>
        <v>1621</v>
      </c>
      <c r="I52" s="56">
        <f t="shared" si="4"/>
        <v>5.0582589104616405E-3</v>
      </c>
      <c r="J52" s="44">
        <f t="shared" si="8"/>
        <v>1193</v>
      </c>
    </row>
    <row r="53" spans="1:10">
      <c r="A53" s="57">
        <v>59</v>
      </c>
      <c r="B53" s="54" t="s">
        <v>53</v>
      </c>
      <c r="C53" s="79">
        <v>8798</v>
      </c>
      <c r="D53" s="79">
        <v>8159</v>
      </c>
      <c r="E53" s="79">
        <v>8306</v>
      </c>
      <c r="F53" s="55">
        <f t="shared" si="5"/>
        <v>2.2417433886652962E-3</v>
      </c>
      <c r="G53" s="55">
        <f t="shared" si="6"/>
        <v>-5.5921800409183903E-2</v>
      </c>
      <c r="H53" s="38">
        <f t="shared" si="7"/>
        <v>-492</v>
      </c>
      <c r="I53" s="56">
        <f t="shared" si="4"/>
        <v>-1.5352642714047669E-3</v>
      </c>
      <c r="J53" s="44">
        <f t="shared" si="8"/>
        <v>147</v>
      </c>
    </row>
    <row r="54" spans="1:10">
      <c r="A54" s="57">
        <v>60</v>
      </c>
      <c r="B54" s="54" t="s">
        <v>54</v>
      </c>
      <c r="C54" s="79">
        <v>2574</v>
      </c>
      <c r="D54" s="79">
        <v>2693</v>
      </c>
      <c r="E54" s="79">
        <v>2922</v>
      </c>
      <c r="F54" s="55">
        <f t="shared" si="5"/>
        <v>7.8863161349385937E-4</v>
      </c>
      <c r="G54" s="55">
        <f t="shared" si="6"/>
        <v>0.1351981351981352</v>
      </c>
      <c r="H54" s="38">
        <f t="shared" si="7"/>
        <v>348</v>
      </c>
      <c r="I54" s="56">
        <f t="shared" si="4"/>
        <v>1.0859186309936156E-3</v>
      </c>
      <c r="J54" s="44">
        <f t="shared" si="8"/>
        <v>229</v>
      </c>
    </row>
    <row r="55" spans="1:10">
      <c r="A55" s="57">
        <v>61</v>
      </c>
      <c r="B55" s="54" t="s">
        <v>55</v>
      </c>
      <c r="C55" s="79">
        <v>7082</v>
      </c>
      <c r="D55" s="79">
        <v>6627</v>
      </c>
      <c r="E55" s="79">
        <v>6654</v>
      </c>
      <c r="F55" s="55">
        <f t="shared" si="5"/>
        <v>1.7958777399685627E-3</v>
      </c>
      <c r="G55" s="55">
        <f t="shared" si="6"/>
        <v>-6.043490539395651E-2</v>
      </c>
      <c r="H55" s="38">
        <f t="shared" si="7"/>
        <v>-428</v>
      </c>
      <c r="I55" s="56">
        <f t="shared" si="4"/>
        <v>-1.3355550978886995E-3</v>
      </c>
      <c r="J55" s="44">
        <f t="shared" si="8"/>
        <v>27</v>
      </c>
    </row>
    <row r="56" spans="1:10">
      <c r="A56" s="57">
        <v>62</v>
      </c>
      <c r="B56" s="54" t="s">
        <v>56</v>
      </c>
      <c r="C56" s="79">
        <v>21265</v>
      </c>
      <c r="D56" s="79">
        <v>22864</v>
      </c>
      <c r="E56" s="79">
        <v>22379</v>
      </c>
      <c r="F56" s="55">
        <f t="shared" si="5"/>
        <v>6.0399681308621073E-3</v>
      </c>
      <c r="G56" s="55">
        <f t="shared" si="6"/>
        <v>5.238655067011521E-2</v>
      </c>
      <c r="H56" s="38">
        <f t="shared" si="7"/>
        <v>1114</v>
      </c>
      <c r="I56" s="56">
        <f t="shared" si="4"/>
        <v>3.4761878015140452E-3</v>
      </c>
      <c r="J56" s="44">
        <f t="shared" si="8"/>
        <v>-485</v>
      </c>
    </row>
    <row r="57" spans="1:10">
      <c r="A57" s="57">
        <v>63</v>
      </c>
      <c r="B57" s="54" t="s">
        <v>57</v>
      </c>
      <c r="C57" s="79">
        <v>31801</v>
      </c>
      <c r="D57" s="79">
        <v>33333</v>
      </c>
      <c r="E57" s="79">
        <v>34035</v>
      </c>
      <c r="F57" s="55">
        <f t="shared" si="5"/>
        <v>9.1858579621024988E-3</v>
      </c>
      <c r="G57" s="55">
        <f t="shared" si="6"/>
        <v>7.0249363227571457E-2</v>
      </c>
      <c r="H57" s="38">
        <f t="shared" si="7"/>
        <v>2234</v>
      </c>
      <c r="I57" s="56">
        <f t="shared" si="4"/>
        <v>6.9710983380452214E-3</v>
      </c>
      <c r="J57" s="44">
        <f t="shared" si="8"/>
        <v>702</v>
      </c>
    </row>
    <row r="58" spans="1:10">
      <c r="A58" s="57">
        <v>64</v>
      </c>
      <c r="B58" s="54" t="s">
        <v>58</v>
      </c>
      <c r="C58" s="79">
        <v>44141</v>
      </c>
      <c r="D58" s="79">
        <v>42767</v>
      </c>
      <c r="E58" s="79">
        <v>43063</v>
      </c>
      <c r="F58" s="55">
        <f t="shared" si="5"/>
        <v>1.1622465151227264E-2</v>
      </c>
      <c r="G58" s="55">
        <f t="shared" si="6"/>
        <v>-2.4421739425930542E-2</v>
      </c>
      <c r="H58" s="38">
        <f t="shared" si="7"/>
        <v>-1078</v>
      </c>
      <c r="I58" s="56">
        <f t="shared" si="4"/>
        <v>-3.3638513914112573E-3</v>
      </c>
      <c r="J58" s="44">
        <f t="shared" si="8"/>
        <v>296</v>
      </c>
    </row>
    <row r="59" spans="1:10">
      <c r="A59" s="57">
        <v>65</v>
      </c>
      <c r="B59" s="54" t="s">
        <v>59</v>
      </c>
      <c r="C59" s="79">
        <v>13945</v>
      </c>
      <c r="D59" s="79">
        <v>13800</v>
      </c>
      <c r="E59" s="79">
        <v>13927</v>
      </c>
      <c r="F59" s="55">
        <f t="shared" si="5"/>
        <v>3.7588201509681654E-3</v>
      </c>
      <c r="G59" s="55">
        <f t="shared" si="6"/>
        <v>-1.290785227680172E-3</v>
      </c>
      <c r="H59" s="38">
        <f t="shared" si="7"/>
        <v>-18</v>
      </c>
      <c r="I59" s="56">
        <f t="shared" si="4"/>
        <v>-5.6168205051393909E-5</v>
      </c>
      <c r="J59" s="44">
        <f t="shared" si="8"/>
        <v>127</v>
      </c>
    </row>
    <row r="60" spans="1:10">
      <c r="A60" s="57">
        <v>66</v>
      </c>
      <c r="B60" s="54" t="s">
        <v>60</v>
      </c>
      <c r="C60" s="79">
        <v>22419</v>
      </c>
      <c r="D60" s="79">
        <v>24026</v>
      </c>
      <c r="E60" s="79">
        <v>24549</v>
      </c>
      <c r="F60" s="55">
        <f t="shared" si="5"/>
        <v>6.6256391100823937E-3</v>
      </c>
      <c r="G60" s="55">
        <f t="shared" si="6"/>
        <v>9.5008697979392473E-2</v>
      </c>
      <c r="H60" s="38">
        <f t="shared" si="7"/>
        <v>2130</v>
      </c>
      <c r="I60" s="56">
        <f t="shared" si="4"/>
        <v>6.6465709310816121E-3</v>
      </c>
      <c r="J60" s="44">
        <f t="shared" si="8"/>
        <v>523</v>
      </c>
    </row>
    <row r="61" spans="1:10">
      <c r="A61" s="57">
        <v>68</v>
      </c>
      <c r="B61" s="54" t="s">
        <v>61</v>
      </c>
      <c r="C61" s="79">
        <v>18877</v>
      </c>
      <c r="D61" s="79">
        <v>23521</v>
      </c>
      <c r="E61" s="79">
        <v>24007</v>
      </c>
      <c r="F61" s="55">
        <f t="shared" si="5"/>
        <v>6.4793563125075566E-3</v>
      </c>
      <c r="G61" s="55">
        <f t="shared" si="6"/>
        <v>0.27175928378449965</v>
      </c>
      <c r="H61" s="38">
        <f t="shared" si="7"/>
        <v>5130</v>
      </c>
      <c r="I61" s="56">
        <f t="shared" si="4"/>
        <v>1.6007938439647262E-2</v>
      </c>
      <c r="J61" s="44">
        <f t="shared" si="8"/>
        <v>486</v>
      </c>
    </row>
    <row r="62" spans="1:10">
      <c r="A62" s="57">
        <v>69</v>
      </c>
      <c r="B62" s="54" t="s">
        <v>62</v>
      </c>
      <c r="C62" s="79">
        <v>71369</v>
      </c>
      <c r="D62" s="79">
        <v>75472</v>
      </c>
      <c r="E62" s="79">
        <v>76495</v>
      </c>
      <c r="F62" s="55">
        <f t="shared" si="5"/>
        <v>2.0645576753666246E-2</v>
      </c>
      <c r="G62" s="55">
        <f t="shared" si="6"/>
        <v>7.1823901133545379E-2</v>
      </c>
      <c r="H62" s="38">
        <f t="shared" si="7"/>
        <v>5126</v>
      </c>
      <c r="I62" s="56">
        <f t="shared" si="4"/>
        <v>1.5995456616302511E-2</v>
      </c>
      <c r="J62" s="44">
        <f t="shared" si="8"/>
        <v>1023</v>
      </c>
    </row>
    <row r="63" spans="1:10">
      <c r="A63" s="57">
        <v>70</v>
      </c>
      <c r="B63" s="54" t="s">
        <v>63</v>
      </c>
      <c r="C63" s="79">
        <v>89629</v>
      </c>
      <c r="D63" s="79">
        <v>89635</v>
      </c>
      <c r="E63" s="79">
        <v>90348</v>
      </c>
      <c r="F63" s="55">
        <f t="shared" si="5"/>
        <v>2.4384424714559618E-2</v>
      </c>
      <c r="G63" s="55">
        <f t="shared" si="6"/>
        <v>8.0219571790380341E-3</v>
      </c>
      <c r="H63" s="38">
        <f t="shared" si="7"/>
        <v>719</v>
      </c>
      <c r="I63" s="56">
        <f t="shared" si="4"/>
        <v>2.2436077462195678E-3</v>
      </c>
      <c r="J63" s="44">
        <f t="shared" si="8"/>
        <v>713</v>
      </c>
    </row>
    <row r="64" spans="1:10">
      <c r="A64" s="57">
        <v>71</v>
      </c>
      <c r="B64" s="54" t="s">
        <v>64</v>
      </c>
      <c r="C64" s="79">
        <v>42632</v>
      </c>
      <c r="D64" s="79">
        <v>46420</v>
      </c>
      <c r="E64" s="79">
        <v>46863</v>
      </c>
      <c r="F64" s="55">
        <f t="shared" si="5"/>
        <v>1.2648064101013939E-2</v>
      </c>
      <c r="G64" s="55">
        <f t="shared" si="6"/>
        <v>9.9244698817789453E-2</v>
      </c>
      <c r="H64" s="38">
        <f t="shared" si="7"/>
        <v>4231</v>
      </c>
      <c r="I64" s="56">
        <f t="shared" si="4"/>
        <v>1.3202648642913756E-2</v>
      </c>
      <c r="J64" s="44">
        <f t="shared" si="8"/>
        <v>443</v>
      </c>
    </row>
    <row r="65" spans="1:22">
      <c r="A65" s="57">
        <v>72</v>
      </c>
      <c r="B65" s="54" t="s">
        <v>65</v>
      </c>
      <c r="C65" s="79">
        <v>3694</v>
      </c>
      <c r="D65" s="79">
        <v>3389</v>
      </c>
      <c r="E65" s="79">
        <v>3981</v>
      </c>
      <c r="F65" s="55">
        <f t="shared" si="5"/>
        <v>1.0744498471317776E-3</v>
      </c>
      <c r="G65" s="55">
        <f t="shared" si="6"/>
        <v>7.7693557119653492E-2</v>
      </c>
      <c r="H65" s="38">
        <f t="shared" si="7"/>
        <v>287</v>
      </c>
      <c r="I65" s="56">
        <f t="shared" si="4"/>
        <v>8.9557082498611397E-4</v>
      </c>
      <c r="J65" s="44">
        <f t="shared" si="8"/>
        <v>592</v>
      </c>
    </row>
    <row r="66" spans="1:22">
      <c r="A66" s="57">
        <v>73</v>
      </c>
      <c r="B66" s="54" t="s">
        <v>66</v>
      </c>
      <c r="C66" s="79">
        <v>25674</v>
      </c>
      <c r="D66" s="79">
        <v>28768</v>
      </c>
      <c r="E66" s="79">
        <v>26261</v>
      </c>
      <c r="F66" s="55">
        <f t="shared" ref="F66:F90" si="9">E66/$E$90</f>
        <v>7.0876984264073373E-3</v>
      </c>
      <c r="G66" s="55">
        <f t="shared" ref="G66:G90" si="10">(E66-C66)/C66</f>
        <v>2.2863597413725949E-2</v>
      </c>
      <c r="H66" s="38">
        <f t="shared" ref="H66:H90" si="11">E66-C66</f>
        <v>587</v>
      </c>
      <c r="I66" s="56">
        <f t="shared" si="4"/>
        <v>1.831707575842679E-3</v>
      </c>
      <c r="J66" s="44">
        <f t="shared" si="8"/>
        <v>-2507</v>
      </c>
    </row>
    <row r="67" spans="1:22">
      <c r="A67" s="57">
        <v>74</v>
      </c>
      <c r="B67" s="54" t="s">
        <v>67</v>
      </c>
      <c r="C67" s="79">
        <v>9102</v>
      </c>
      <c r="D67" s="79">
        <v>11030</v>
      </c>
      <c r="E67" s="79">
        <v>11368</v>
      </c>
      <c r="F67" s="55">
        <f t="shared" si="9"/>
        <v>3.0681602266249804E-3</v>
      </c>
      <c r="G67" s="55">
        <f t="shared" si="10"/>
        <v>0.24895627334651724</v>
      </c>
      <c r="H67" s="38">
        <f t="shared" si="11"/>
        <v>2266</v>
      </c>
      <c r="I67" s="56">
        <f t="shared" ref="I67:I90" si="12">H67/$H$90</f>
        <v>7.0709529248032549E-3</v>
      </c>
      <c r="J67" s="44">
        <f t="shared" ref="J67:J90" si="13">E67-D67</f>
        <v>338</v>
      </c>
    </row>
    <row r="68" spans="1:22">
      <c r="A68" s="57">
        <v>75</v>
      </c>
      <c r="B68" s="54" t="s">
        <v>68</v>
      </c>
      <c r="C68" s="79">
        <v>2527</v>
      </c>
      <c r="D68" s="79">
        <v>2833</v>
      </c>
      <c r="E68" s="79">
        <v>2765</v>
      </c>
      <c r="F68" s="55">
        <f t="shared" si="9"/>
        <v>7.4625818320004148E-4</v>
      </c>
      <c r="G68" s="55">
        <f t="shared" si="10"/>
        <v>9.4182825484764546E-2</v>
      </c>
      <c r="H68" s="38">
        <f t="shared" si="11"/>
        <v>238</v>
      </c>
      <c r="I68" s="56">
        <f t="shared" si="12"/>
        <v>7.4266848901287505E-4</v>
      </c>
      <c r="J68" s="44">
        <f t="shared" si="13"/>
        <v>-68</v>
      </c>
    </row>
    <row r="69" spans="1:22">
      <c r="A69" s="57">
        <v>77</v>
      </c>
      <c r="B69" s="54" t="s">
        <v>69</v>
      </c>
      <c r="C69" s="79">
        <v>6094</v>
      </c>
      <c r="D69" s="79">
        <v>6244</v>
      </c>
      <c r="E69" s="79">
        <v>6178</v>
      </c>
      <c r="F69" s="55">
        <f t="shared" si="9"/>
        <v>1.667407976784758E-3</v>
      </c>
      <c r="G69" s="55">
        <f t="shared" si="10"/>
        <v>1.3784049885132918E-2</v>
      </c>
      <c r="H69" s="38">
        <f t="shared" si="11"/>
        <v>84</v>
      </c>
      <c r="I69" s="56">
        <f t="shared" si="12"/>
        <v>2.6211829023983823E-4</v>
      </c>
      <c r="J69" s="44">
        <f t="shared" si="13"/>
        <v>-66</v>
      </c>
    </row>
    <row r="70" spans="1:22">
      <c r="A70" s="57">
        <v>78</v>
      </c>
      <c r="B70" s="54" t="s">
        <v>70</v>
      </c>
      <c r="C70" s="79">
        <v>10067</v>
      </c>
      <c r="D70" s="79">
        <v>22623</v>
      </c>
      <c r="E70" s="79">
        <v>17941</v>
      </c>
      <c r="F70" s="55">
        <f t="shared" si="9"/>
        <v>4.8421765152954592E-3</v>
      </c>
      <c r="G70" s="55">
        <f t="shared" si="10"/>
        <v>0.78215953114135295</v>
      </c>
      <c r="H70" s="38">
        <f t="shared" si="11"/>
        <v>7874</v>
      </c>
      <c r="I70" s="56">
        <f t="shared" si="12"/>
        <v>2.4570469254148648E-2</v>
      </c>
      <c r="J70" s="44">
        <f t="shared" si="13"/>
        <v>-4682</v>
      </c>
    </row>
    <row r="71" spans="1:22">
      <c r="A71" s="57">
        <v>79</v>
      </c>
      <c r="B71" s="54" t="s">
        <v>71</v>
      </c>
      <c r="C71" s="79">
        <v>23014</v>
      </c>
      <c r="D71" s="79">
        <v>23665</v>
      </c>
      <c r="E71" s="79">
        <v>23223</v>
      </c>
      <c r="F71" s="55">
        <f t="shared" si="9"/>
        <v>6.2677590554989374E-3</v>
      </c>
      <c r="G71" s="55">
        <f t="shared" si="10"/>
        <v>9.0814286955766058E-3</v>
      </c>
      <c r="H71" s="38">
        <f t="shared" si="11"/>
        <v>209</v>
      </c>
      <c r="I71" s="56">
        <f t="shared" si="12"/>
        <v>6.5217526976340699E-4</v>
      </c>
      <c r="J71" s="44">
        <f t="shared" si="13"/>
        <v>-442</v>
      </c>
    </row>
    <row r="72" spans="1:22">
      <c r="A72" s="57">
        <v>80</v>
      </c>
      <c r="B72" s="54" t="s">
        <v>72</v>
      </c>
      <c r="C72" s="79">
        <v>27883</v>
      </c>
      <c r="D72" s="79">
        <v>29650</v>
      </c>
      <c r="E72" s="79">
        <v>31282</v>
      </c>
      <c r="F72" s="55">
        <f t="shared" si="9"/>
        <v>8.4428385124280993E-3</v>
      </c>
      <c r="G72" s="55">
        <f t="shared" si="10"/>
        <v>0.12190223433633397</v>
      </c>
      <c r="H72" s="38">
        <f t="shared" si="11"/>
        <v>3399</v>
      </c>
      <c r="I72" s="56">
        <f t="shared" si="12"/>
        <v>1.0606429387204883E-2</v>
      </c>
      <c r="J72" s="44">
        <f t="shared" si="13"/>
        <v>1632</v>
      </c>
    </row>
    <row r="73" spans="1:22">
      <c r="A73" s="57">
        <v>81</v>
      </c>
      <c r="B73" s="54" t="s">
        <v>73</v>
      </c>
      <c r="C73" s="79">
        <v>156356</v>
      </c>
      <c r="D73" s="79">
        <v>175643</v>
      </c>
      <c r="E73" s="79">
        <v>182598</v>
      </c>
      <c r="F73" s="55">
        <f t="shared" si="9"/>
        <v>4.9282188692933514E-2</v>
      </c>
      <c r="G73" s="55">
        <f t="shared" si="10"/>
        <v>0.16783494077617744</v>
      </c>
      <c r="H73" s="38">
        <f t="shared" si="11"/>
        <v>26242</v>
      </c>
      <c r="I73" s="56">
        <f t="shared" si="12"/>
        <v>8.1887002053259939E-2</v>
      </c>
      <c r="J73" s="44">
        <f t="shared" si="13"/>
        <v>6955</v>
      </c>
    </row>
    <row r="74" spans="1:22">
      <c r="A74" s="57">
        <v>82</v>
      </c>
      <c r="B74" s="54" t="s">
        <v>74</v>
      </c>
      <c r="C74" s="79">
        <v>149468</v>
      </c>
      <c r="D74" s="79">
        <v>162450</v>
      </c>
      <c r="E74" s="79">
        <v>163869</v>
      </c>
      <c r="F74" s="55">
        <f t="shared" si="9"/>
        <v>4.4227335342787555E-2</v>
      </c>
      <c r="G74" s="55">
        <f t="shared" si="10"/>
        <v>9.6348382262424065E-2</v>
      </c>
      <c r="H74" s="38">
        <f t="shared" si="11"/>
        <v>14401</v>
      </c>
      <c r="I74" s="56">
        <f t="shared" si="12"/>
        <v>4.4937684496951312E-2</v>
      </c>
      <c r="J74" s="44">
        <f t="shared" si="13"/>
        <v>1419</v>
      </c>
    </row>
    <row r="75" spans="1:22">
      <c r="A75" s="57">
        <v>84</v>
      </c>
      <c r="B75" s="54" t="s">
        <v>75</v>
      </c>
      <c r="C75" s="79">
        <v>2138</v>
      </c>
      <c r="D75" s="79">
        <v>4325</v>
      </c>
      <c r="E75" s="79">
        <v>5346</v>
      </c>
      <c r="F75" s="55">
        <f t="shared" si="9"/>
        <v>1.4428557856735703E-3</v>
      </c>
      <c r="G75" s="55">
        <f t="shared" si="10"/>
        <v>1.5004677268475211</v>
      </c>
      <c r="H75" s="38">
        <f t="shared" si="11"/>
        <v>3208</v>
      </c>
      <c r="I75" s="56">
        <f t="shared" si="12"/>
        <v>1.0010422322492869E-2</v>
      </c>
      <c r="J75" s="44">
        <f t="shared" si="13"/>
        <v>1021</v>
      </c>
    </row>
    <row r="76" spans="1:22">
      <c r="A76" s="57">
        <v>85</v>
      </c>
      <c r="B76" s="54" t="s">
        <v>76</v>
      </c>
      <c r="C76" s="79">
        <v>288164</v>
      </c>
      <c r="D76" s="79">
        <v>395164</v>
      </c>
      <c r="E76" s="79">
        <v>348780</v>
      </c>
      <c r="F76" s="55">
        <f t="shared" si="9"/>
        <v>9.4133789922788591E-2</v>
      </c>
      <c r="G76" s="55">
        <f t="shared" si="10"/>
        <v>0.21035243819491678</v>
      </c>
      <c r="H76" s="38">
        <f t="shared" si="11"/>
        <v>60616</v>
      </c>
      <c r="I76" s="56">
        <f t="shared" si="12"/>
        <v>0.18914955096640518</v>
      </c>
      <c r="J76" s="44">
        <f t="shared" si="13"/>
        <v>-46384</v>
      </c>
    </row>
    <row r="77" spans="1:22">
      <c r="A77" s="57">
        <v>86</v>
      </c>
      <c r="B77" s="54" t="s">
        <v>77</v>
      </c>
      <c r="C77" s="79">
        <v>157421</v>
      </c>
      <c r="D77" s="79">
        <v>169640</v>
      </c>
      <c r="E77" s="79">
        <v>173373</v>
      </c>
      <c r="F77" s="55">
        <f t="shared" si="9"/>
        <v>4.6792412295096127E-2</v>
      </c>
      <c r="G77" s="55">
        <f t="shared" si="10"/>
        <v>0.10133336721276069</v>
      </c>
      <c r="H77" s="38">
        <f t="shared" si="11"/>
        <v>15952</v>
      </c>
      <c r="I77" s="56">
        <f t="shared" si="12"/>
        <v>4.9777511498879753E-2</v>
      </c>
      <c r="J77" s="44">
        <f t="shared" si="13"/>
        <v>3733</v>
      </c>
    </row>
    <row r="78" spans="1:22">
      <c r="A78" s="57">
        <v>87</v>
      </c>
      <c r="B78" s="54" t="s">
        <v>78</v>
      </c>
      <c r="C78" s="78">
        <v>12594</v>
      </c>
      <c r="D78" s="79">
        <v>15665</v>
      </c>
      <c r="E78" s="78">
        <v>15716</v>
      </c>
      <c r="F78" s="55">
        <f t="shared" si="9"/>
        <v>4.2416613407493132E-3</v>
      </c>
      <c r="G78" s="55">
        <f t="shared" si="10"/>
        <v>0.24789582340797206</v>
      </c>
      <c r="H78" s="38">
        <f t="shared" si="11"/>
        <v>3122</v>
      </c>
      <c r="I78" s="56">
        <f t="shared" si="12"/>
        <v>9.7420631205806536E-3</v>
      </c>
      <c r="J78" s="44">
        <f t="shared" si="13"/>
        <v>51</v>
      </c>
    </row>
    <row r="79" spans="1:22">
      <c r="A79" s="57">
        <v>88</v>
      </c>
      <c r="B79" s="54" t="s">
        <v>79</v>
      </c>
      <c r="C79" s="78">
        <v>23304</v>
      </c>
      <c r="D79" s="79">
        <v>25201</v>
      </c>
      <c r="E79" s="78">
        <v>25301</v>
      </c>
      <c r="F79" s="55">
        <f t="shared" si="9"/>
        <v>6.8285997443559669E-3</v>
      </c>
      <c r="G79" s="55">
        <f t="shared" si="10"/>
        <v>8.5693443185719184E-2</v>
      </c>
      <c r="H79" s="38">
        <f t="shared" si="11"/>
        <v>1997</v>
      </c>
      <c r="I79" s="56">
        <f t="shared" si="12"/>
        <v>6.2315503048685356E-3</v>
      </c>
      <c r="J79" s="44">
        <f t="shared" si="13"/>
        <v>100</v>
      </c>
    </row>
    <row r="80" spans="1:22">
      <c r="A80" s="57">
        <v>90</v>
      </c>
      <c r="B80" s="54" t="s">
        <v>80</v>
      </c>
      <c r="C80" s="78">
        <v>4878</v>
      </c>
      <c r="D80" s="79">
        <v>5217</v>
      </c>
      <c r="E80" s="78">
        <v>5310</v>
      </c>
      <c r="F80" s="55">
        <f t="shared" si="9"/>
        <v>1.4331395850966438E-3</v>
      </c>
      <c r="G80" s="55">
        <f t="shared" si="10"/>
        <v>8.8560885608856083E-2</v>
      </c>
      <c r="H80" s="38">
        <f t="shared" si="11"/>
        <v>432</v>
      </c>
      <c r="I80" s="56">
        <f t="shared" si="12"/>
        <v>1.3480369212334538E-3</v>
      </c>
      <c r="J80" s="44">
        <f t="shared" si="13"/>
        <v>93</v>
      </c>
      <c r="U80" s="13"/>
      <c r="V80" s="13"/>
    </row>
    <row r="81" spans="1:22">
      <c r="A81" s="57">
        <v>91</v>
      </c>
      <c r="B81" s="54" t="s">
        <v>81</v>
      </c>
      <c r="C81" s="78">
        <v>912</v>
      </c>
      <c r="D81" s="79">
        <v>941</v>
      </c>
      <c r="E81" s="78">
        <v>986</v>
      </c>
      <c r="F81" s="55">
        <f t="shared" si="9"/>
        <v>2.6611593802359525E-4</v>
      </c>
      <c r="G81" s="55">
        <f t="shared" si="10"/>
        <v>8.1140350877192985E-2</v>
      </c>
      <c r="H81" s="38">
        <f t="shared" si="11"/>
        <v>74</v>
      </c>
      <c r="I81" s="56">
        <f t="shared" si="12"/>
        <v>2.3091373187795274E-4</v>
      </c>
      <c r="J81" s="44">
        <f t="shared" si="13"/>
        <v>45</v>
      </c>
      <c r="U81" s="11"/>
      <c r="V81" s="11"/>
    </row>
    <row r="82" spans="1:22">
      <c r="A82" s="57">
        <v>92</v>
      </c>
      <c r="B82" s="54" t="s">
        <v>82</v>
      </c>
      <c r="C82" s="78">
        <v>3418</v>
      </c>
      <c r="D82" s="79">
        <v>3103</v>
      </c>
      <c r="E82" s="78">
        <v>3205</v>
      </c>
      <c r="F82" s="55">
        <f t="shared" si="9"/>
        <v>8.6501174580691964E-4</v>
      </c>
      <c r="G82" s="55">
        <f t="shared" si="10"/>
        <v>-6.2317144528964308E-2</v>
      </c>
      <c r="H82" s="38">
        <f t="shared" si="11"/>
        <v>-213</v>
      </c>
      <c r="I82" s="56">
        <f t="shared" si="12"/>
        <v>-6.6465709310816129E-4</v>
      </c>
      <c r="J82" s="44">
        <f t="shared" si="13"/>
        <v>102</v>
      </c>
    </row>
    <row r="83" spans="1:22">
      <c r="A83" s="57">
        <v>93</v>
      </c>
      <c r="B83" s="54" t="s">
        <v>83</v>
      </c>
      <c r="C83" s="78">
        <v>12437</v>
      </c>
      <c r="D83" s="79">
        <v>13625</v>
      </c>
      <c r="E83" s="78">
        <v>14157</v>
      </c>
      <c r="F83" s="55">
        <f t="shared" si="9"/>
        <v>3.8208958768763063E-3</v>
      </c>
      <c r="G83" s="55">
        <f t="shared" si="10"/>
        <v>0.13829701696550614</v>
      </c>
      <c r="H83" s="38">
        <f t="shared" si="11"/>
        <v>1720</v>
      </c>
      <c r="I83" s="56">
        <f t="shared" si="12"/>
        <v>5.3671840382443067E-3</v>
      </c>
      <c r="J83" s="44">
        <f t="shared" si="13"/>
        <v>532</v>
      </c>
    </row>
    <row r="84" spans="1:22">
      <c r="A84" s="57">
        <v>94</v>
      </c>
      <c r="B84" s="54" t="s">
        <v>84</v>
      </c>
      <c r="C84" s="78">
        <v>15791</v>
      </c>
      <c r="D84" s="79">
        <v>18271</v>
      </c>
      <c r="E84" s="78">
        <v>18012</v>
      </c>
      <c r="F84" s="55">
        <f t="shared" si="9"/>
        <v>4.8613390219888414E-3</v>
      </c>
      <c r="G84" s="55">
        <f t="shared" si="10"/>
        <v>0.14064973719207144</v>
      </c>
      <c r="H84" s="38">
        <f t="shared" si="11"/>
        <v>2221</v>
      </c>
      <c r="I84" s="56">
        <f t="shared" si="12"/>
        <v>6.9305324121747705E-3</v>
      </c>
      <c r="J84" s="44">
        <f t="shared" si="13"/>
        <v>-259</v>
      </c>
    </row>
    <row r="85" spans="1:22">
      <c r="A85" s="57">
        <v>95</v>
      </c>
      <c r="B85" s="54" t="s">
        <v>85</v>
      </c>
      <c r="C85" s="78">
        <v>14520</v>
      </c>
      <c r="D85" s="79">
        <v>13732</v>
      </c>
      <c r="E85" s="78">
        <v>13792</v>
      </c>
      <c r="F85" s="55">
        <f t="shared" si="9"/>
        <v>3.7223843988046915E-3</v>
      </c>
      <c r="G85" s="55">
        <f t="shared" si="10"/>
        <v>-5.0137741046831955E-2</v>
      </c>
      <c r="H85" s="38">
        <f t="shared" si="11"/>
        <v>-728</v>
      </c>
      <c r="I85" s="56">
        <f t="shared" si="12"/>
        <v>-2.2716918487452648E-3</v>
      </c>
      <c r="J85" s="44">
        <f t="shared" si="13"/>
        <v>60</v>
      </c>
    </row>
    <row r="86" spans="1:22">
      <c r="A86" s="57">
        <v>96</v>
      </c>
      <c r="B86" s="54" t="s">
        <v>86</v>
      </c>
      <c r="C86" s="78">
        <v>47002</v>
      </c>
      <c r="D86" s="79">
        <v>47973</v>
      </c>
      <c r="E86" s="78">
        <v>48808</v>
      </c>
      <c r="F86" s="55">
        <f t="shared" si="9"/>
        <v>1.3173008826628436E-2</v>
      </c>
      <c r="G86" s="55">
        <f t="shared" si="10"/>
        <v>3.8423896855452958E-2</v>
      </c>
      <c r="H86" s="38">
        <f t="shared" si="11"/>
        <v>1806</v>
      </c>
      <c r="I86" s="56">
        <f t="shared" si="12"/>
        <v>5.6355432401565221E-3</v>
      </c>
      <c r="J86" s="44">
        <f t="shared" si="13"/>
        <v>835</v>
      </c>
    </row>
    <row r="87" spans="1:22">
      <c r="A87" s="57">
        <v>97</v>
      </c>
      <c r="B87" s="54" t="s">
        <v>87</v>
      </c>
      <c r="C87" s="78">
        <v>27744</v>
      </c>
      <c r="D87" s="79">
        <v>29244</v>
      </c>
      <c r="E87" s="78">
        <v>29810</v>
      </c>
      <c r="F87" s="55">
        <f t="shared" si="9"/>
        <v>8.0455538666159981E-3</v>
      </c>
      <c r="G87" s="55">
        <f t="shared" si="10"/>
        <v>7.4466551326412916E-2</v>
      </c>
      <c r="H87" s="38">
        <f t="shared" si="11"/>
        <v>2066</v>
      </c>
      <c r="I87" s="56">
        <f t="shared" si="12"/>
        <v>6.4468617575655449E-3</v>
      </c>
      <c r="J87" s="44">
        <f t="shared" si="13"/>
        <v>566</v>
      </c>
    </row>
    <row r="88" spans="1:22">
      <c r="A88" s="57">
        <v>98</v>
      </c>
      <c r="B88" s="54" t="s">
        <v>88</v>
      </c>
      <c r="C88" s="78">
        <v>1252</v>
      </c>
      <c r="D88" s="79">
        <v>1271</v>
      </c>
      <c r="E88" s="78">
        <v>1197</v>
      </c>
      <c r="F88" s="55">
        <f t="shared" si="9"/>
        <v>3.2306366918280276E-4</v>
      </c>
      <c r="G88" s="55">
        <f t="shared" si="10"/>
        <v>-4.3929712460063899E-2</v>
      </c>
      <c r="H88" s="38">
        <f t="shared" si="11"/>
        <v>-55</v>
      </c>
      <c r="I88" s="56">
        <f t="shared" si="12"/>
        <v>-1.7162507099037028E-4</v>
      </c>
      <c r="J88" s="44">
        <f t="shared" si="13"/>
        <v>-74</v>
      </c>
    </row>
    <row r="89" spans="1:22">
      <c r="A89" s="57">
        <v>99</v>
      </c>
      <c r="B89" s="54" t="s">
        <v>89</v>
      </c>
      <c r="C89" s="78">
        <v>1552</v>
      </c>
      <c r="D89" s="79">
        <v>1669</v>
      </c>
      <c r="E89" s="78">
        <v>1694</v>
      </c>
      <c r="F89" s="55">
        <f t="shared" si="9"/>
        <v>4.5720121603648109E-4</v>
      </c>
      <c r="G89" s="55">
        <f t="shared" si="10"/>
        <v>9.1494845360824736E-2</v>
      </c>
      <c r="H89" s="38">
        <f t="shared" si="11"/>
        <v>142</v>
      </c>
      <c r="I89" s="56">
        <f t="shared" si="12"/>
        <v>4.4310472873877418E-4</v>
      </c>
      <c r="J89" s="44">
        <f t="shared" si="13"/>
        <v>25</v>
      </c>
    </row>
    <row r="90" spans="1:22" s="13" customFormat="1">
      <c r="A90" s="193" t="s">
        <v>90</v>
      </c>
      <c r="B90" s="193"/>
      <c r="C90" s="96">
        <v>3384686</v>
      </c>
      <c r="D90" s="97">
        <v>3695575</v>
      </c>
      <c r="E90" s="96">
        <v>3705152</v>
      </c>
      <c r="F90" s="55">
        <f t="shared" si="9"/>
        <v>1</v>
      </c>
      <c r="G90" s="55">
        <f t="shared" si="10"/>
        <v>9.4681160970323391E-2</v>
      </c>
      <c r="H90" s="38">
        <f t="shared" si="11"/>
        <v>320466</v>
      </c>
      <c r="I90" s="56">
        <f t="shared" si="12"/>
        <v>1</v>
      </c>
      <c r="J90" s="44">
        <f t="shared" si="13"/>
        <v>9577</v>
      </c>
      <c r="U90" s="9"/>
      <c r="V90" s="9"/>
    </row>
    <row r="91" spans="1:22" s="11" customFormat="1">
      <c r="C91" s="22"/>
      <c r="D91" s="10"/>
      <c r="E91" s="10"/>
      <c r="H91" s="23"/>
      <c r="I91" s="23"/>
      <c r="U91" s="9"/>
      <c r="V91" s="9"/>
    </row>
    <row r="92" spans="1:22">
      <c r="C92" s="10"/>
      <c r="D92" s="10"/>
      <c r="E92" s="10"/>
    </row>
  </sheetData>
  <mergeCells count="1">
    <mergeCell ref="A90:B90"/>
  </mergeCells>
  <pageMargins left="0.7" right="0.7" top="0.75" bottom="0.75" header="0.3" footer="0.3"/>
  <pageSetup paperSize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7"/>
  <sheetViews>
    <sheetView workbookViewId="0">
      <pane ySplit="1" topLeftCell="A23" activePane="bottomLeft" state="frozen"/>
      <selection pane="bottomLeft" activeCell="M15" sqref="M15"/>
    </sheetView>
  </sheetViews>
  <sheetFormatPr defaultColWidth="8.81640625" defaultRowHeight="14.5"/>
  <cols>
    <col min="1" max="1" width="13.7265625" style="9" bestFit="1" customWidth="1"/>
    <col min="2" max="2" width="34.453125" style="9" bestFit="1" customWidth="1"/>
    <col min="3" max="3" width="12" style="9" customWidth="1"/>
    <col min="4" max="4" width="12" style="9" bestFit="1" customWidth="1"/>
    <col min="5" max="5" width="12" style="9" customWidth="1"/>
    <col min="6" max="6" width="22.54296875" style="9" customWidth="1"/>
    <col min="7" max="7" width="28.453125" style="9" customWidth="1"/>
    <col min="8" max="8" width="26.7265625" style="9" customWidth="1"/>
    <col min="9" max="9" width="20.26953125" style="9" customWidth="1"/>
    <col min="10" max="10" width="29" style="9" customWidth="1"/>
    <col min="11" max="12" width="8.81640625" style="9"/>
    <col min="13" max="13" width="37.26953125" style="9" bestFit="1" customWidth="1"/>
    <col min="14" max="21" width="8.81640625" style="9"/>
    <col min="22" max="22" width="33.26953125" style="9" bestFit="1" customWidth="1"/>
    <col min="23" max="16384" width="8.81640625" style="9"/>
  </cols>
  <sheetData>
    <row r="1" spans="1:23" ht="43.5">
      <c r="A1" s="17" t="s">
        <v>1</v>
      </c>
      <c r="B1" s="8" t="s">
        <v>91</v>
      </c>
      <c r="C1" s="4">
        <v>41852</v>
      </c>
      <c r="D1" s="4">
        <v>42186</v>
      </c>
      <c r="E1" s="4">
        <v>42217</v>
      </c>
      <c r="F1" s="1" t="s">
        <v>344</v>
      </c>
      <c r="G1" s="1" t="s">
        <v>307</v>
      </c>
      <c r="H1" s="1" t="s">
        <v>308</v>
      </c>
      <c r="I1" s="1" t="s">
        <v>309</v>
      </c>
      <c r="J1" s="52" t="s">
        <v>310</v>
      </c>
    </row>
    <row r="2" spans="1:23">
      <c r="A2" s="57">
        <v>10</v>
      </c>
      <c r="B2" s="54" t="s">
        <v>10</v>
      </c>
      <c r="C2" s="79">
        <v>123375</v>
      </c>
      <c r="D2" s="79">
        <v>124816</v>
      </c>
      <c r="E2" s="83">
        <v>131401</v>
      </c>
      <c r="F2" s="55">
        <f t="shared" ref="F2:F26" si="0">E2/$E$26</f>
        <v>0.15456049985943807</v>
      </c>
      <c r="G2" s="55">
        <f t="shared" ref="G2:G26" si="1">(E2-C2)/C2</f>
        <v>6.5053698074974672E-2</v>
      </c>
      <c r="H2" s="38">
        <f t="shared" ref="H2:H26" si="2">E2-C2</f>
        <v>8026</v>
      </c>
      <c r="I2" s="56">
        <f>H2/$H$26</f>
        <v>0.29330507235784242</v>
      </c>
      <c r="J2" s="44">
        <f>E2-D2</f>
        <v>6585</v>
      </c>
      <c r="M2" s="107" t="s">
        <v>280</v>
      </c>
      <c r="N2" s="126">
        <v>9.6000000000000002E-2</v>
      </c>
      <c r="V2" s="3"/>
      <c r="W2" s="12"/>
    </row>
    <row r="3" spans="1:23">
      <c r="A3" s="57">
        <v>11</v>
      </c>
      <c r="B3" s="54" t="s">
        <v>11</v>
      </c>
      <c r="C3" s="79">
        <v>2409</v>
      </c>
      <c r="D3" s="79">
        <v>2682</v>
      </c>
      <c r="E3" s="83">
        <v>2799</v>
      </c>
      <c r="F3" s="55">
        <f t="shared" si="0"/>
        <v>3.2923253179699325E-3</v>
      </c>
      <c r="G3" s="55">
        <f t="shared" si="1"/>
        <v>0.16189290161892902</v>
      </c>
      <c r="H3" s="38">
        <f t="shared" si="2"/>
        <v>390</v>
      </c>
      <c r="I3" s="56">
        <f t="shared" ref="I3:I26" si="3">H3/$H$26</f>
        <v>1.4252302294986113E-2</v>
      </c>
      <c r="J3" s="44">
        <f t="shared" ref="J3:J26" si="4">E3-D3</f>
        <v>117</v>
      </c>
      <c r="M3" s="107" t="s">
        <v>281</v>
      </c>
      <c r="N3" s="126">
        <v>9.8000000000000004E-2</v>
      </c>
      <c r="V3" s="3"/>
      <c r="W3" s="12"/>
    </row>
    <row r="4" spans="1:23">
      <c r="A4" s="57">
        <v>12</v>
      </c>
      <c r="B4" s="54" t="s">
        <v>12</v>
      </c>
      <c r="C4" s="79">
        <v>573</v>
      </c>
      <c r="D4" s="79">
        <v>687</v>
      </c>
      <c r="E4" s="83">
        <v>641</v>
      </c>
      <c r="F4" s="55">
        <f t="shared" si="0"/>
        <v>7.5397660908136006E-4</v>
      </c>
      <c r="G4" s="55">
        <f t="shared" si="1"/>
        <v>0.11867364746945899</v>
      </c>
      <c r="H4" s="38">
        <f t="shared" si="2"/>
        <v>68</v>
      </c>
      <c r="I4" s="56">
        <f t="shared" si="3"/>
        <v>2.4850168104078351E-3</v>
      </c>
      <c r="J4" s="44">
        <f t="shared" si="4"/>
        <v>-46</v>
      </c>
      <c r="M4" s="107" t="s">
        <v>274</v>
      </c>
      <c r="N4" s="126">
        <v>0.10299999999999999</v>
      </c>
      <c r="V4" s="3"/>
      <c r="W4" s="12"/>
    </row>
    <row r="5" spans="1:23">
      <c r="A5" s="57">
        <v>13</v>
      </c>
      <c r="B5" s="54" t="s">
        <v>13</v>
      </c>
      <c r="C5" s="79">
        <v>126216</v>
      </c>
      <c r="D5" s="79">
        <v>120391</v>
      </c>
      <c r="E5" s="83">
        <v>121512</v>
      </c>
      <c r="F5" s="55">
        <f t="shared" si="0"/>
        <v>0.14292855806972579</v>
      </c>
      <c r="G5" s="55">
        <f t="shared" si="1"/>
        <v>-3.7269442859859288E-2</v>
      </c>
      <c r="H5" s="38">
        <f t="shared" si="2"/>
        <v>-4704</v>
      </c>
      <c r="I5" s="56">
        <f t="shared" si="3"/>
        <v>-0.17190469229644789</v>
      </c>
      <c r="J5" s="44">
        <f t="shared" si="4"/>
        <v>1121</v>
      </c>
      <c r="M5" s="107" t="s">
        <v>345</v>
      </c>
      <c r="N5" s="126">
        <v>0.107</v>
      </c>
      <c r="V5" s="3"/>
      <c r="W5" s="12"/>
    </row>
    <row r="6" spans="1:23">
      <c r="A6" s="57">
        <v>14</v>
      </c>
      <c r="B6" s="54" t="s">
        <v>14</v>
      </c>
      <c r="C6" s="79">
        <v>239868</v>
      </c>
      <c r="D6" s="79">
        <v>235996</v>
      </c>
      <c r="E6" s="83">
        <v>237366</v>
      </c>
      <c r="F6" s="55">
        <f t="shared" si="0"/>
        <v>0.27920189046990035</v>
      </c>
      <c r="G6" s="55">
        <f t="shared" si="1"/>
        <v>-1.0430736905297914E-2</v>
      </c>
      <c r="H6" s="38">
        <f t="shared" si="2"/>
        <v>-2502</v>
      </c>
      <c r="I6" s="56">
        <f t="shared" si="3"/>
        <v>-9.1434000877064756E-2</v>
      </c>
      <c r="J6" s="44">
        <f t="shared" si="4"/>
        <v>1370</v>
      </c>
      <c r="M6" s="107" t="s">
        <v>346</v>
      </c>
      <c r="N6" s="126">
        <v>0.11899999999999999</v>
      </c>
      <c r="V6" s="3"/>
      <c r="W6" s="12"/>
    </row>
    <row r="7" spans="1:23">
      <c r="A7" s="57">
        <v>15</v>
      </c>
      <c r="B7" s="54" t="s">
        <v>15</v>
      </c>
      <c r="C7" s="79">
        <v>12790</v>
      </c>
      <c r="D7" s="79">
        <v>12661</v>
      </c>
      <c r="E7" s="83">
        <v>12892</v>
      </c>
      <c r="F7" s="55">
        <f t="shared" si="0"/>
        <v>1.5164222221960833E-2</v>
      </c>
      <c r="G7" s="55">
        <f t="shared" si="1"/>
        <v>7.9749804534792815E-3</v>
      </c>
      <c r="H7" s="38">
        <f t="shared" si="2"/>
        <v>102</v>
      </c>
      <c r="I7" s="56">
        <f t="shared" si="3"/>
        <v>3.7275252156117526E-3</v>
      </c>
      <c r="J7" s="44">
        <f t="shared" si="4"/>
        <v>231</v>
      </c>
      <c r="M7" s="107" t="s">
        <v>272</v>
      </c>
      <c r="N7" s="126">
        <v>0.121</v>
      </c>
      <c r="V7" s="3"/>
      <c r="W7" s="12"/>
    </row>
    <row r="8" spans="1:23">
      <c r="A8" s="57">
        <v>16</v>
      </c>
      <c r="B8" s="54" t="s">
        <v>16</v>
      </c>
      <c r="C8" s="79">
        <v>7539</v>
      </c>
      <c r="D8" s="79">
        <v>7909</v>
      </c>
      <c r="E8" s="83">
        <v>8266</v>
      </c>
      <c r="F8" s="55">
        <f t="shared" si="0"/>
        <v>9.7228871305249966E-3</v>
      </c>
      <c r="G8" s="55">
        <f t="shared" si="1"/>
        <v>9.6431887518238488E-2</v>
      </c>
      <c r="H8" s="38">
        <f t="shared" si="2"/>
        <v>727</v>
      </c>
      <c r="I8" s="56">
        <f t="shared" si="3"/>
        <v>2.6567753252448471E-2</v>
      </c>
      <c r="J8" s="44">
        <f t="shared" si="4"/>
        <v>357</v>
      </c>
      <c r="M8" s="107" t="s">
        <v>327</v>
      </c>
      <c r="N8" s="126">
        <v>0.124</v>
      </c>
      <c r="V8" s="3"/>
      <c r="W8" s="12"/>
    </row>
    <row r="9" spans="1:23">
      <c r="A9" s="57">
        <v>17</v>
      </c>
      <c r="B9" s="54" t="s">
        <v>17</v>
      </c>
      <c r="C9" s="79">
        <v>9047</v>
      </c>
      <c r="D9" s="79">
        <v>9143</v>
      </c>
      <c r="E9" s="83">
        <v>9299</v>
      </c>
      <c r="F9" s="55">
        <f t="shared" si="0"/>
        <v>1.0937953959200573E-2</v>
      </c>
      <c r="G9" s="55">
        <f t="shared" si="1"/>
        <v>2.7854537415717917E-2</v>
      </c>
      <c r="H9" s="38">
        <f t="shared" si="2"/>
        <v>252</v>
      </c>
      <c r="I9" s="56">
        <f t="shared" si="3"/>
        <v>9.2091799444525661E-3</v>
      </c>
      <c r="J9" s="44">
        <f t="shared" si="4"/>
        <v>156</v>
      </c>
      <c r="M9" s="107" t="s">
        <v>271</v>
      </c>
      <c r="N9" s="126">
        <v>0.14799999999999999</v>
      </c>
      <c r="V9" s="3"/>
      <c r="W9" s="12"/>
    </row>
    <row r="10" spans="1:23">
      <c r="A10" s="57">
        <v>18</v>
      </c>
      <c r="B10" s="54" t="s">
        <v>18</v>
      </c>
      <c r="C10" s="79">
        <v>15269</v>
      </c>
      <c r="D10" s="79">
        <v>14926</v>
      </c>
      <c r="E10" s="83">
        <v>14321</v>
      </c>
      <c r="F10" s="55">
        <f t="shared" si="0"/>
        <v>1.6845084272471385E-2</v>
      </c>
      <c r="G10" s="55">
        <f t="shared" si="1"/>
        <v>-6.2086580653611896E-2</v>
      </c>
      <c r="H10" s="38">
        <f t="shared" si="2"/>
        <v>-948</v>
      </c>
      <c r="I10" s="56">
        <f t="shared" si="3"/>
        <v>-3.4644057886273935E-2</v>
      </c>
      <c r="J10" s="44">
        <f t="shared" si="4"/>
        <v>-605</v>
      </c>
      <c r="M10" s="107" t="s">
        <v>347</v>
      </c>
      <c r="N10" s="126">
        <v>0.16200000000000001</v>
      </c>
      <c r="V10" s="3"/>
      <c r="W10" s="12"/>
    </row>
    <row r="11" spans="1:23">
      <c r="A11" s="57">
        <v>19</v>
      </c>
      <c r="B11" s="54" t="s">
        <v>19</v>
      </c>
      <c r="C11" s="79">
        <v>973</v>
      </c>
      <c r="D11" s="79">
        <v>971</v>
      </c>
      <c r="E11" s="83">
        <v>973</v>
      </c>
      <c r="F11" s="55">
        <f t="shared" si="0"/>
        <v>1.1444917950642175E-3</v>
      </c>
      <c r="G11" s="55">
        <f t="shared" si="1"/>
        <v>0</v>
      </c>
      <c r="H11" s="38">
        <f t="shared" si="2"/>
        <v>0</v>
      </c>
      <c r="I11" s="56">
        <f t="shared" si="3"/>
        <v>0</v>
      </c>
      <c r="J11" s="44">
        <f t="shared" si="4"/>
        <v>2</v>
      </c>
      <c r="M11" s="107" t="s">
        <v>284</v>
      </c>
      <c r="N11" s="126">
        <v>0.17599999999999999</v>
      </c>
      <c r="V11" s="3"/>
      <c r="W11" s="12"/>
    </row>
    <row r="12" spans="1:23">
      <c r="A12" s="57">
        <v>20</v>
      </c>
      <c r="B12" s="54" t="s">
        <v>20</v>
      </c>
      <c r="C12" s="79">
        <v>16367</v>
      </c>
      <c r="D12" s="79">
        <v>16773</v>
      </c>
      <c r="E12" s="83">
        <v>17081</v>
      </c>
      <c r="F12" s="55">
        <f t="shared" si="0"/>
        <v>2.0091535818593933E-2</v>
      </c>
      <c r="G12" s="55">
        <f t="shared" si="1"/>
        <v>4.3624366102523369E-2</v>
      </c>
      <c r="H12" s="38">
        <f t="shared" si="2"/>
        <v>714</v>
      </c>
      <c r="I12" s="56">
        <f t="shared" si="3"/>
        <v>2.6092676509282268E-2</v>
      </c>
      <c r="J12" s="44">
        <f t="shared" si="4"/>
        <v>308</v>
      </c>
      <c r="N12" s="29"/>
    </row>
    <row r="13" spans="1:23">
      <c r="A13" s="57">
        <v>21</v>
      </c>
      <c r="B13" s="54" t="s">
        <v>21</v>
      </c>
      <c r="C13" s="79">
        <v>6564</v>
      </c>
      <c r="D13" s="79">
        <v>6956</v>
      </c>
      <c r="E13" s="83">
        <v>7183</v>
      </c>
      <c r="F13" s="55">
        <f t="shared" si="0"/>
        <v>8.4490077738399519E-3</v>
      </c>
      <c r="G13" s="55">
        <f t="shared" si="1"/>
        <v>9.4302254722730045E-2</v>
      </c>
      <c r="H13" s="38">
        <f t="shared" si="2"/>
        <v>619</v>
      </c>
      <c r="I13" s="56">
        <f t="shared" si="3"/>
        <v>2.2620961847683089E-2</v>
      </c>
      <c r="J13" s="44">
        <f t="shared" si="4"/>
        <v>227</v>
      </c>
      <c r="M13" s="3"/>
      <c r="N13" s="12"/>
    </row>
    <row r="14" spans="1:23">
      <c r="A14" s="57">
        <v>22</v>
      </c>
      <c r="B14" s="54" t="s">
        <v>22</v>
      </c>
      <c r="C14" s="79">
        <v>36481</v>
      </c>
      <c r="D14" s="79">
        <v>39471</v>
      </c>
      <c r="E14" s="83">
        <v>40222</v>
      </c>
      <c r="F14" s="55">
        <f t="shared" si="0"/>
        <v>4.7311150031935201E-2</v>
      </c>
      <c r="G14" s="55">
        <f t="shared" si="1"/>
        <v>0.10254653107096845</v>
      </c>
      <c r="H14" s="38">
        <f t="shared" si="2"/>
        <v>3741</v>
      </c>
      <c r="I14" s="56">
        <f t="shared" si="3"/>
        <v>0.13671246893728986</v>
      </c>
      <c r="J14" s="44">
        <f t="shared" si="4"/>
        <v>751</v>
      </c>
      <c r="M14" s="3"/>
      <c r="N14" s="12"/>
    </row>
    <row r="15" spans="1:23">
      <c r="A15" s="57">
        <v>23</v>
      </c>
      <c r="B15" s="54" t="s">
        <v>23</v>
      </c>
      <c r="C15" s="79">
        <v>26976</v>
      </c>
      <c r="D15" s="79">
        <v>28965</v>
      </c>
      <c r="E15" s="83">
        <v>29616</v>
      </c>
      <c r="F15" s="55">
        <f t="shared" si="0"/>
        <v>3.4835836590567174E-2</v>
      </c>
      <c r="G15" s="55">
        <f t="shared" si="1"/>
        <v>9.7864768683274025E-2</v>
      </c>
      <c r="H15" s="38">
        <f t="shared" si="2"/>
        <v>2640</v>
      </c>
      <c r="I15" s="56">
        <f t="shared" si="3"/>
        <v>9.6477123227598299E-2</v>
      </c>
      <c r="J15" s="44">
        <f t="shared" si="4"/>
        <v>651</v>
      </c>
      <c r="M15" s="3"/>
      <c r="N15" s="12"/>
    </row>
    <row r="16" spans="1:23">
      <c r="A16" s="57">
        <v>24</v>
      </c>
      <c r="B16" s="54" t="s">
        <v>24</v>
      </c>
      <c r="C16" s="79">
        <v>11625</v>
      </c>
      <c r="D16" s="79">
        <v>11423</v>
      </c>
      <c r="E16" s="83">
        <v>11516</v>
      </c>
      <c r="F16" s="55">
        <f t="shared" si="0"/>
        <v>1.3545701451140316E-2</v>
      </c>
      <c r="G16" s="55">
        <f t="shared" si="1"/>
        <v>-9.3763440860215059E-3</v>
      </c>
      <c r="H16" s="38">
        <f t="shared" si="2"/>
        <v>-109</v>
      </c>
      <c r="I16" s="56">
        <f t="shared" si="3"/>
        <v>-3.9833357696243236E-3</v>
      </c>
      <c r="J16" s="44">
        <f t="shared" si="4"/>
        <v>93</v>
      </c>
      <c r="M16" s="3"/>
      <c r="N16" s="12"/>
      <c r="V16" s="13"/>
      <c r="W16" s="13"/>
    </row>
    <row r="17" spans="1:23">
      <c r="A17" s="57">
        <v>25</v>
      </c>
      <c r="B17" s="54" t="s">
        <v>25</v>
      </c>
      <c r="C17" s="79">
        <v>53224</v>
      </c>
      <c r="D17" s="79">
        <v>55618</v>
      </c>
      <c r="E17" s="83">
        <v>56466</v>
      </c>
      <c r="F17" s="55">
        <f t="shared" si="0"/>
        <v>6.6418164131650664E-2</v>
      </c>
      <c r="G17" s="55">
        <f t="shared" si="1"/>
        <v>6.0912370359236433E-2</v>
      </c>
      <c r="H17" s="38">
        <f t="shared" si="2"/>
        <v>3242</v>
      </c>
      <c r="I17" s="56">
        <f t="shared" si="3"/>
        <v>0.11847683087267943</v>
      </c>
      <c r="J17" s="44">
        <f t="shared" si="4"/>
        <v>848</v>
      </c>
      <c r="M17" s="3"/>
      <c r="N17" s="12"/>
    </row>
    <row r="18" spans="1:23">
      <c r="A18" s="57">
        <v>26</v>
      </c>
      <c r="B18" s="54" t="s">
        <v>26</v>
      </c>
      <c r="C18" s="79">
        <v>10949</v>
      </c>
      <c r="D18" s="79">
        <v>11114</v>
      </c>
      <c r="E18" s="83">
        <v>11219</v>
      </c>
      <c r="F18" s="55">
        <f t="shared" si="0"/>
        <v>1.3196355034764086E-2</v>
      </c>
      <c r="G18" s="55">
        <f t="shared" si="1"/>
        <v>2.4659786281852225E-2</v>
      </c>
      <c r="H18" s="38">
        <f t="shared" si="2"/>
        <v>270</v>
      </c>
      <c r="I18" s="56">
        <f t="shared" si="3"/>
        <v>9.8669785119134632E-3</v>
      </c>
      <c r="J18" s="44">
        <f t="shared" si="4"/>
        <v>105</v>
      </c>
      <c r="M18" s="3"/>
      <c r="N18" s="12"/>
    </row>
    <row r="19" spans="1:23">
      <c r="A19" s="57">
        <v>27</v>
      </c>
      <c r="B19" s="54" t="s">
        <v>27</v>
      </c>
      <c r="C19" s="79">
        <v>25760</v>
      </c>
      <c r="D19" s="79">
        <v>28021</v>
      </c>
      <c r="E19" s="83">
        <v>28952</v>
      </c>
      <c r="F19" s="55">
        <f t="shared" si="0"/>
        <v>3.4054806218601463E-2</v>
      </c>
      <c r="G19" s="55">
        <f t="shared" si="1"/>
        <v>0.12391304347826088</v>
      </c>
      <c r="H19" s="38">
        <f t="shared" si="2"/>
        <v>3192</v>
      </c>
      <c r="I19" s="56">
        <f t="shared" si="3"/>
        <v>0.1166496126297325</v>
      </c>
      <c r="J19" s="44">
        <f t="shared" si="4"/>
        <v>931</v>
      </c>
      <c r="M19" s="3"/>
      <c r="N19" s="12"/>
    </row>
    <row r="20" spans="1:23">
      <c r="A20" s="57">
        <v>28</v>
      </c>
      <c r="B20" s="54" t="s">
        <v>28</v>
      </c>
      <c r="C20" s="79">
        <v>16250</v>
      </c>
      <c r="D20" s="79">
        <v>18851</v>
      </c>
      <c r="E20" s="83">
        <v>19111</v>
      </c>
      <c r="F20" s="55">
        <f t="shared" si="0"/>
        <v>2.2479324455778271E-2</v>
      </c>
      <c r="G20" s="55">
        <f t="shared" si="1"/>
        <v>0.17606153846153846</v>
      </c>
      <c r="H20" s="38">
        <f t="shared" si="2"/>
        <v>2861</v>
      </c>
      <c r="I20" s="56">
        <f t="shared" si="3"/>
        <v>0.10455342786142377</v>
      </c>
      <c r="J20" s="44">
        <f t="shared" si="4"/>
        <v>260</v>
      </c>
      <c r="M20" s="3"/>
      <c r="N20" s="12"/>
    </row>
    <row r="21" spans="1:23">
      <c r="A21" s="57">
        <v>29</v>
      </c>
      <c r="B21" s="54" t="s">
        <v>29</v>
      </c>
      <c r="C21" s="79">
        <v>21645</v>
      </c>
      <c r="D21" s="79">
        <v>24442</v>
      </c>
      <c r="E21" s="83">
        <v>24846</v>
      </c>
      <c r="F21" s="55">
        <f t="shared" si="0"/>
        <v>2.9225121418464076E-2</v>
      </c>
      <c r="G21" s="55">
        <f t="shared" si="1"/>
        <v>0.14788634788634789</v>
      </c>
      <c r="H21" s="38">
        <f t="shared" si="2"/>
        <v>3201</v>
      </c>
      <c r="I21" s="56">
        <f t="shared" si="3"/>
        <v>0.11697851191346294</v>
      </c>
      <c r="J21" s="44">
        <f t="shared" si="4"/>
        <v>404</v>
      </c>
      <c r="M21" s="3"/>
      <c r="N21" s="12"/>
    </row>
    <row r="22" spans="1:23">
      <c r="A22" s="57">
        <v>30</v>
      </c>
      <c r="B22" s="54" t="s">
        <v>30</v>
      </c>
      <c r="C22" s="79">
        <v>2733</v>
      </c>
      <c r="D22" s="79">
        <v>2988</v>
      </c>
      <c r="E22" s="83">
        <v>3026</v>
      </c>
      <c r="F22" s="55">
        <f t="shared" si="0"/>
        <v>3.5593341951329106E-3</v>
      </c>
      <c r="G22" s="55">
        <f t="shared" si="1"/>
        <v>0.10720819612147824</v>
      </c>
      <c r="H22" s="38">
        <f t="shared" si="2"/>
        <v>293</v>
      </c>
      <c r="I22" s="56">
        <f t="shared" si="3"/>
        <v>1.0707498903669054E-2</v>
      </c>
      <c r="J22" s="44">
        <f t="shared" si="4"/>
        <v>38</v>
      </c>
      <c r="M22" s="3"/>
      <c r="N22" s="12"/>
    </row>
    <row r="23" spans="1:23">
      <c r="A23" s="57">
        <v>31</v>
      </c>
      <c r="B23" s="54" t="s">
        <v>31</v>
      </c>
      <c r="C23" s="79">
        <v>20247</v>
      </c>
      <c r="D23" s="79">
        <v>22009</v>
      </c>
      <c r="E23" s="83">
        <v>22188</v>
      </c>
      <c r="F23" s="55">
        <f t="shared" si="0"/>
        <v>2.6098647429480839E-2</v>
      </c>
      <c r="G23" s="55">
        <f t="shared" si="1"/>
        <v>9.5866054230256334E-2</v>
      </c>
      <c r="H23" s="38">
        <f t="shared" si="2"/>
        <v>1941</v>
      </c>
      <c r="I23" s="56">
        <f t="shared" si="3"/>
        <v>7.0932612191200117E-2</v>
      </c>
      <c r="J23" s="44">
        <f t="shared" si="4"/>
        <v>179</v>
      </c>
      <c r="M23" s="3"/>
      <c r="N23" s="12"/>
    </row>
    <row r="24" spans="1:23">
      <c r="A24" s="57">
        <v>32</v>
      </c>
      <c r="B24" s="54" t="s">
        <v>32</v>
      </c>
      <c r="C24" s="79">
        <v>13434</v>
      </c>
      <c r="D24" s="79">
        <v>14823</v>
      </c>
      <c r="E24" s="83">
        <v>15059</v>
      </c>
      <c r="F24" s="55">
        <f t="shared" si="0"/>
        <v>1.7713157185891108E-2</v>
      </c>
      <c r="G24" s="55">
        <f t="shared" si="1"/>
        <v>0.12096173887152002</v>
      </c>
      <c r="H24" s="38">
        <f t="shared" si="2"/>
        <v>1625</v>
      </c>
      <c r="I24" s="56">
        <f t="shared" si="3"/>
        <v>5.9384592895775475E-2</v>
      </c>
      <c r="J24" s="44">
        <f t="shared" si="4"/>
        <v>236</v>
      </c>
    </row>
    <row r="25" spans="1:23">
      <c r="A25" s="57">
        <v>33</v>
      </c>
      <c r="B25" s="54" t="s">
        <v>33</v>
      </c>
      <c r="C25" s="79">
        <v>22481</v>
      </c>
      <c r="D25" s="79">
        <v>24044</v>
      </c>
      <c r="E25" s="83">
        <v>24204</v>
      </c>
      <c r="F25" s="55">
        <f t="shared" si="0"/>
        <v>2.8469968558822525E-2</v>
      </c>
      <c r="G25" s="55">
        <f t="shared" si="1"/>
        <v>7.6642498109514706E-2</v>
      </c>
      <c r="H25" s="38">
        <f t="shared" si="2"/>
        <v>1723</v>
      </c>
      <c r="I25" s="56">
        <f t="shared" si="3"/>
        <v>6.2965940651951463E-2</v>
      </c>
      <c r="J25" s="44">
        <f t="shared" si="4"/>
        <v>160</v>
      </c>
    </row>
    <row r="26" spans="1:23" s="13" customFormat="1">
      <c r="A26" s="193" t="s">
        <v>255</v>
      </c>
      <c r="B26" s="195"/>
      <c r="C26" s="100">
        <v>822795</v>
      </c>
      <c r="D26" s="97">
        <v>835680</v>
      </c>
      <c r="E26" s="97">
        <v>850159</v>
      </c>
      <c r="F26" s="55">
        <f t="shared" si="0"/>
        <v>1</v>
      </c>
      <c r="G26" s="55">
        <f t="shared" si="1"/>
        <v>3.3257372735614583E-2</v>
      </c>
      <c r="H26" s="38">
        <f t="shared" si="2"/>
        <v>27364</v>
      </c>
      <c r="I26" s="56">
        <f t="shared" si="3"/>
        <v>1</v>
      </c>
      <c r="J26" s="44">
        <f t="shared" si="4"/>
        <v>14479</v>
      </c>
      <c r="V26" s="9"/>
      <c r="W26" s="9"/>
    </row>
    <row r="27" spans="1:23">
      <c r="H27" s="23"/>
      <c r="I27" s="23"/>
    </row>
  </sheetData>
  <mergeCells count="1">
    <mergeCell ref="A26:B2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F89"/>
  <sheetViews>
    <sheetView topLeftCell="E1" workbookViewId="0">
      <selection activeCell="H1" sqref="H1"/>
    </sheetView>
  </sheetViews>
  <sheetFormatPr defaultColWidth="9.1796875" defaultRowHeight="14.5"/>
  <cols>
    <col min="1" max="1" width="11.81640625" style="9" customWidth="1"/>
    <col min="2" max="2" width="16.453125" style="9" bestFit="1" customWidth="1"/>
    <col min="3" max="3" width="12.54296875" style="9" customWidth="1"/>
    <col min="4" max="4" width="12.54296875" style="9" bestFit="1" customWidth="1"/>
    <col min="5" max="5" width="12.54296875" style="9" customWidth="1"/>
    <col min="6" max="6" width="19.26953125" style="9" customWidth="1"/>
    <col min="7" max="7" width="18.1796875" style="9" customWidth="1"/>
    <col min="8" max="8" width="30.453125" style="9" customWidth="1"/>
    <col min="9" max="9" width="27.453125" style="9" customWidth="1"/>
    <col min="10" max="10" width="22.26953125" style="9" customWidth="1"/>
    <col min="11" max="11" width="30.453125" style="9" customWidth="1"/>
    <col min="12" max="16384" width="9.1796875" style="9"/>
  </cols>
  <sheetData>
    <row r="1" spans="1:32" ht="58.5" thickBot="1">
      <c r="A1" s="67" t="s">
        <v>92</v>
      </c>
      <c r="B1" s="67" t="s">
        <v>175</v>
      </c>
      <c r="C1" s="67">
        <v>41852</v>
      </c>
      <c r="D1" s="67">
        <v>42186</v>
      </c>
      <c r="E1" s="67">
        <v>42217</v>
      </c>
      <c r="F1" s="1" t="s">
        <v>359</v>
      </c>
      <c r="G1" s="1" t="s">
        <v>334</v>
      </c>
      <c r="H1" s="1" t="s">
        <v>360</v>
      </c>
      <c r="I1" s="1" t="s">
        <v>361</v>
      </c>
      <c r="J1" s="1" t="s">
        <v>336</v>
      </c>
      <c r="K1" s="52" t="s">
        <v>362</v>
      </c>
    </row>
    <row r="2" spans="1:32">
      <c r="A2" s="127">
        <v>1</v>
      </c>
      <c r="B2" s="128" t="s">
        <v>93</v>
      </c>
      <c r="C2" s="129">
        <v>61696</v>
      </c>
      <c r="D2" s="129">
        <v>67603</v>
      </c>
      <c r="E2" s="130">
        <v>66727</v>
      </c>
      <c r="F2" s="131">
        <f>E2/'[1]4a_İl'!E2</f>
        <v>0.22864867457989529</v>
      </c>
      <c r="G2" s="132">
        <f t="shared" ref="G2:G65" si="0">E2/$E$83</f>
        <v>1.800924766379355E-2</v>
      </c>
      <c r="H2" s="132">
        <f t="shared" ref="H2:H65" si="1">(E2-C2)/C2</f>
        <v>8.154499481327801E-2</v>
      </c>
      <c r="I2" s="133">
        <f t="shared" ref="I2:I65" si="2">E2-C2</f>
        <v>5031</v>
      </c>
      <c r="J2" s="134">
        <f>I2/$I$83</f>
        <v>1.5699013311864598E-2</v>
      </c>
      <c r="K2" s="129">
        <f t="shared" ref="K2:K65" si="3">E2-D2</f>
        <v>-876</v>
      </c>
      <c r="M2" s="5" t="s">
        <v>106</v>
      </c>
      <c r="N2" s="118">
        <v>0.28424188061671773</v>
      </c>
      <c r="V2" s="5" t="s">
        <v>158</v>
      </c>
      <c r="W2" s="118">
        <v>0.14945020088813701</v>
      </c>
      <c r="AE2" s="5" t="s">
        <v>164</v>
      </c>
      <c r="AF2" s="86">
        <v>0.18682525160109789</v>
      </c>
    </row>
    <row r="3" spans="1:32">
      <c r="A3" s="135">
        <v>2</v>
      </c>
      <c r="B3" s="136" t="s">
        <v>94</v>
      </c>
      <c r="C3" s="137">
        <v>6565</v>
      </c>
      <c r="D3" s="137">
        <v>6929</v>
      </c>
      <c r="E3" s="138">
        <v>7150</v>
      </c>
      <c r="F3" s="139">
        <f>E3/'[1]4a_İl'!E3</f>
        <v>0.17265943831349159</v>
      </c>
      <c r="G3" s="140">
        <f t="shared" si="0"/>
        <v>1.9297453923617707E-3</v>
      </c>
      <c r="H3" s="140">
        <f t="shared" si="1"/>
        <v>8.9108910891089105E-2</v>
      </c>
      <c r="I3" s="141">
        <f t="shared" si="2"/>
        <v>585</v>
      </c>
      <c r="J3" s="142">
        <f t="shared" ref="J3:J66" si="4">I3/$I$83</f>
        <v>1.8254666641703021E-3</v>
      </c>
      <c r="K3" s="137">
        <f t="shared" si="3"/>
        <v>221</v>
      </c>
      <c r="M3" s="5" t="s">
        <v>109</v>
      </c>
      <c r="N3" s="118">
        <v>0.28574993167856844</v>
      </c>
      <c r="V3" s="5" t="s">
        <v>164</v>
      </c>
      <c r="W3" s="118">
        <v>0.1491103039220194</v>
      </c>
      <c r="AE3" s="5" t="s">
        <v>143</v>
      </c>
      <c r="AF3" s="86">
        <v>0.20337620578778134</v>
      </c>
    </row>
    <row r="4" spans="1:32">
      <c r="A4" s="135">
        <v>3</v>
      </c>
      <c r="B4" s="136" t="s">
        <v>95</v>
      </c>
      <c r="C4" s="137">
        <v>16378</v>
      </c>
      <c r="D4" s="137">
        <v>18417</v>
      </c>
      <c r="E4" s="138">
        <v>18648</v>
      </c>
      <c r="F4" s="139">
        <f>E4/'[1]4a_İl'!E4</f>
        <v>0.20338539394468197</v>
      </c>
      <c r="G4" s="140">
        <f t="shared" si="0"/>
        <v>5.0329918988478743E-3</v>
      </c>
      <c r="H4" s="140">
        <f t="shared" si="1"/>
        <v>0.13860056172914886</v>
      </c>
      <c r="I4" s="141">
        <f t="shared" si="2"/>
        <v>2270</v>
      </c>
      <c r="J4" s="142">
        <f t="shared" si="4"/>
        <v>7.0834347481480093E-3</v>
      </c>
      <c r="K4" s="137">
        <f t="shared" si="3"/>
        <v>231</v>
      </c>
      <c r="M4" s="5" t="s">
        <v>149</v>
      </c>
      <c r="N4" s="118">
        <v>0.28667703473302231</v>
      </c>
      <c r="V4" s="5" t="s">
        <v>122</v>
      </c>
      <c r="W4" s="118">
        <v>0.14889303381720867</v>
      </c>
      <c r="AE4" s="5" t="s">
        <v>148</v>
      </c>
      <c r="AF4" s="86">
        <v>0.20800485142510614</v>
      </c>
    </row>
    <row r="5" spans="1:32">
      <c r="A5" s="135">
        <v>4</v>
      </c>
      <c r="B5" s="136" t="s">
        <v>96</v>
      </c>
      <c r="C5" s="137">
        <v>1890</v>
      </c>
      <c r="D5" s="137">
        <v>2377</v>
      </c>
      <c r="E5" s="138">
        <v>2070</v>
      </c>
      <c r="F5" s="139">
        <f>E5/'[1]4a_İl'!E5</f>
        <v>9.819734345351043E-2</v>
      </c>
      <c r="G5" s="140">
        <f t="shared" si="0"/>
        <v>5.5868153317326791E-4</v>
      </c>
      <c r="H5" s="140">
        <f t="shared" si="1"/>
        <v>9.5238095238095233E-2</v>
      </c>
      <c r="I5" s="141">
        <f t="shared" si="2"/>
        <v>180</v>
      </c>
      <c r="J5" s="142">
        <f t="shared" si="4"/>
        <v>5.6168205051393904E-4</v>
      </c>
      <c r="K5" s="137">
        <f t="shared" si="3"/>
        <v>-307</v>
      </c>
      <c r="M5" s="5" t="s">
        <v>101</v>
      </c>
      <c r="N5" s="118">
        <v>0.28748065146740504</v>
      </c>
      <c r="V5" s="5" t="s">
        <v>171</v>
      </c>
      <c r="W5" s="118">
        <v>0.14756517461878996</v>
      </c>
      <c r="AE5" s="5" t="s">
        <v>150</v>
      </c>
      <c r="AF5" s="86">
        <v>0.22102625962698338</v>
      </c>
    </row>
    <row r="6" spans="1:32">
      <c r="A6" s="135">
        <v>5</v>
      </c>
      <c r="B6" s="136" t="s">
        <v>97</v>
      </c>
      <c r="C6" s="137">
        <v>7399</v>
      </c>
      <c r="D6" s="137">
        <v>10247</v>
      </c>
      <c r="E6" s="138">
        <v>9299</v>
      </c>
      <c r="F6" s="139">
        <f>E6/'[1]4a_İl'!E6</f>
        <v>0.2219013983677755</v>
      </c>
      <c r="G6" s="140">
        <f t="shared" si="0"/>
        <v>2.5097485879121829E-3</v>
      </c>
      <c r="H6" s="140">
        <f t="shared" si="1"/>
        <v>0.25679145830517636</v>
      </c>
      <c r="I6" s="141">
        <f t="shared" si="2"/>
        <v>1900</v>
      </c>
      <c r="J6" s="142">
        <f t="shared" si="4"/>
        <v>5.9288660887582461E-3</v>
      </c>
      <c r="K6" s="137">
        <f t="shared" si="3"/>
        <v>-948</v>
      </c>
      <c r="M6" s="5" t="s">
        <v>99</v>
      </c>
      <c r="N6" s="118">
        <v>0.29558788996839203</v>
      </c>
      <c r="V6" s="5" t="s">
        <v>155</v>
      </c>
      <c r="W6" s="118">
        <v>0.13630496278597126</v>
      </c>
      <c r="AE6" s="5" t="s">
        <v>158</v>
      </c>
      <c r="AF6" s="86">
        <v>0.24674751929437708</v>
      </c>
    </row>
    <row r="7" spans="1:32">
      <c r="A7" s="135">
        <v>6</v>
      </c>
      <c r="B7" s="136" t="s">
        <v>98</v>
      </c>
      <c r="C7" s="137">
        <v>300685</v>
      </c>
      <c r="D7" s="137">
        <v>348156</v>
      </c>
      <c r="E7" s="138">
        <v>355159</v>
      </c>
      <c r="F7" s="139">
        <f>E7/'[1]4a_İl'!E7</f>
        <v>0.30047343565725154</v>
      </c>
      <c r="G7" s="140">
        <f t="shared" si="0"/>
        <v>9.585544668612786E-2</v>
      </c>
      <c r="H7" s="140">
        <f t="shared" si="1"/>
        <v>0.18116633686416017</v>
      </c>
      <c r="I7" s="141">
        <f t="shared" si="2"/>
        <v>54474</v>
      </c>
      <c r="J7" s="142">
        <f t="shared" si="4"/>
        <v>0.1699837112205351</v>
      </c>
      <c r="K7" s="137">
        <f t="shared" si="3"/>
        <v>7003</v>
      </c>
      <c r="M7" s="5" t="s">
        <v>108</v>
      </c>
      <c r="N7" s="118">
        <v>0.29699117181295948</v>
      </c>
      <c r="V7" s="5" t="s">
        <v>161</v>
      </c>
      <c r="W7" s="118">
        <v>0.13283335451887632</v>
      </c>
      <c r="AE7" s="5" t="s">
        <v>139</v>
      </c>
      <c r="AF7" s="86">
        <v>0.25448185395714912</v>
      </c>
    </row>
    <row r="8" spans="1:32">
      <c r="A8" s="135">
        <v>7</v>
      </c>
      <c r="B8" s="136" t="s">
        <v>99</v>
      </c>
      <c r="C8" s="137">
        <v>162959</v>
      </c>
      <c r="D8" s="137">
        <v>172953</v>
      </c>
      <c r="E8" s="138">
        <v>174970</v>
      </c>
      <c r="F8" s="139">
        <f>E8/'[1]4a_İl'!E8</f>
        <v>0.29558788996839203</v>
      </c>
      <c r="G8" s="140">
        <f t="shared" si="0"/>
        <v>4.7223433748466999E-2</v>
      </c>
      <c r="H8" s="140">
        <f t="shared" si="1"/>
        <v>7.3705656023907856E-2</v>
      </c>
      <c r="I8" s="141">
        <f t="shared" si="2"/>
        <v>12011</v>
      </c>
      <c r="J8" s="142">
        <f t="shared" si="4"/>
        <v>3.7479795048460676E-2</v>
      </c>
      <c r="K8" s="137">
        <f t="shared" si="3"/>
        <v>2017</v>
      </c>
      <c r="M8" s="5" t="s">
        <v>118</v>
      </c>
      <c r="N8" s="118">
        <v>0.2971864704069781</v>
      </c>
      <c r="V8" s="5" t="s">
        <v>104</v>
      </c>
      <c r="W8" s="118">
        <v>0.13065925337569501</v>
      </c>
      <c r="AE8" s="5" t="s">
        <v>97</v>
      </c>
      <c r="AF8" s="86">
        <v>0.25679145830517636</v>
      </c>
    </row>
    <row r="9" spans="1:32">
      <c r="A9" s="135">
        <v>8</v>
      </c>
      <c r="B9" s="136" t="s">
        <v>100</v>
      </c>
      <c r="C9" s="137">
        <v>3470</v>
      </c>
      <c r="D9" s="137">
        <v>4270</v>
      </c>
      <c r="E9" s="138">
        <v>4071</v>
      </c>
      <c r="F9" s="139">
        <f>E9/'[1]4a_İl'!E9</f>
        <v>0.17477353711415447</v>
      </c>
      <c r="G9" s="140">
        <f t="shared" si="0"/>
        <v>1.0987403485740936E-3</v>
      </c>
      <c r="H9" s="140">
        <f t="shared" si="1"/>
        <v>0.17319884726224785</v>
      </c>
      <c r="I9" s="141">
        <f t="shared" si="2"/>
        <v>601</v>
      </c>
      <c r="J9" s="142">
        <f t="shared" si="4"/>
        <v>1.8753939575493189E-3</v>
      </c>
      <c r="K9" s="137">
        <f t="shared" si="3"/>
        <v>-199</v>
      </c>
      <c r="M9" s="5" t="s">
        <v>151</v>
      </c>
      <c r="N9" s="118">
        <v>0.29971552700863202</v>
      </c>
      <c r="V9" s="5" t="s">
        <v>128</v>
      </c>
      <c r="W9" s="118">
        <v>0.12634644722851462</v>
      </c>
      <c r="AE9" s="5" t="s">
        <v>155</v>
      </c>
      <c r="AF9" s="86">
        <v>0.27223788772109714</v>
      </c>
    </row>
    <row r="10" spans="1:32">
      <c r="A10" s="135">
        <v>9</v>
      </c>
      <c r="B10" s="136" t="s">
        <v>101</v>
      </c>
      <c r="C10" s="137">
        <v>41520</v>
      </c>
      <c r="D10" s="137">
        <v>46697</v>
      </c>
      <c r="E10" s="138">
        <v>46617</v>
      </c>
      <c r="F10" s="139">
        <f>E10/'[1]4a_İl'!E10</f>
        <v>0.28748065146740504</v>
      </c>
      <c r="G10" s="140">
        <f t="shared" si="0"/>
        <v>1.2581670063738276E-2</v>
      </c>
      <c r="H10" s="140">
        <f t="shared" si="1"/>
        <v>0.12276011560693642</v>
      </c>
      <c r="I10" s="141">
        <f t="shared" si="2"/>
        <v>5097</v>
      </c>
      <c r="J10" s="142">
        <f t="shared" si="4"/>
        <v>1.5904963397053041E-2</v>
      </c>
      <c r="K10" s="137">
        <f t="shared" si="3"/>
        <v>-80</v>
      </c>
      <c r="M10" s="5" t="s">
        <v>98</v>
      </c>
      <c r="N10" s="118">
        <v>0.30047343565725154</v>
      </c>
      <c r="V10" s="5" t="s">
        <v>141</v>
      </c>
      <c r="W10" s="118">
        <v>0.11861580154263081</v>
      </c>
      <c r="AE10" s="5" t="s">
        <v>170</v>
      </c>
      <c r="AF10" s="86">
        <v>0.27372215784730269</v>
      </c>
    </row>
    <row r="11" spans="1:32">
      <c r="A11" s="135">
        <v>10</v>
      </c>
      <c r="B11" s="136" t="s">
        <v>102</v>
      </c>
      <c r="C11" s="137">
        <v>38499</v>
      </c>
      <c r="D11" s="137">
        <v>44786</v>
      </c>
      <c r="E11" s="138">
        <v>44942</v>
      </c>
      <c r="F11" s="139">
        <f>E11/'[1]4a_İl'!E11</f>
        <v>0.26538566012778569</v>
      </c>
      <c r="G11" s="140">
        <f t="shared" si="0"/>
        <v>1.2129596842450728E-2</v>
      </c>
      <c r="H11" s="140">
        <f t="shared" si="1"/>
        <v>0.1673549962336684</v>
      </c>
      <c r="I11" s="141">
        <f t="shared" si="2"/>
        <v>6443</v>
      </c>
      <c r="J11" s="142">
        <f t="shared" si="4"/>
        <v>2.010509695256283E-2</v>
      </c>
      <c r="K11" s="137">
        <f t="shared" si="3"/>
        <v>156</v>
      </c>
      <c r="M11" s="5" t="s">
        <v>131</v>
      </c>
      <c r="N11" s="118">
        <v>0.30222432704940572</v>
      </c>
      <c r="V11" s="5" t="s">
        <v>157</v>
      </c>
      <c r="W11" s="118">
        <v>0.1127305600050751</v>
      </c>
      <c r="AE11" s="5" t="s">
        <v>157</v>
      </c>
      <c r="AF11" s="86">
        <v>0.28141337659996396</v>
      </c>
    </row>
    <row r="12" spans="1:32">
      <c r="A12" s="135">
        <v>11</v>
      </c>
      <c r="B12" s="136" t="s">
        <v>103</v>
      </c>
      <c r="C12" s="137">
        <v>9826</v>
      </c>
      <c r="D12" s="137">
        <v>11230</v>
      </c>
      <c r="E12" s="138">
        <v>10771</v>
      </c>
      <c r="F12" s="139">
        <f>E12/'[1]4a_İl'!E12</f>
        <v>0.24914991556984573</v>
      </c>
      <c r="G12" s="140">
        <f t="shared" si="0"/>
        <v>2.9070332337242846E-3</v>
      </c>
      <c r="H12" s="140">
        <f t="shared" si="1"/>
        <v>9.6173417463871355E-2</v>
      </c>
      <c r="I12" s="141">
        <f t="shared" si="2"/>
        <v>945</v>
      </c>
      <c r="J12" s="142">
        <f t="shared" si="4"/>
        <v>2.9488307651981799E-3</v>
      </c>
      <c r="K12" s="137">
        <f t="shared" si="3"/>
        <v>-459</v>
      </c>
      <c r="M12" s="5" t="s">
        <v>162</v>
      </c>
      <c r="N12" s="118">
        <v>0.30505860579888955</v>
      </c>
      <c r="V12" s="5" t="s">
        <v>105</v>
      </c>
      <c r="W12" s="118">
        <v>0.1078790882061447</v>
      </c>
      <c r="AE12" s="5" t="s">
        <v>161</v>
      </c>
      <c r="AF12" s="86">
        <v>0.42954856361149113</v>
      </c>
    </row>
    <row r="13" spans="1:32">
      <c r="A13" s="135">
        <v>12</v>
      </c>
      <c r="B13" s="136" t="s">
        <v>104</v>
      </c>
      <c r="C13" s="137">
        <v>2029</v>
      </c>
      <c r="D13" s="137">
        <v>3230</v>
      </c>
      <c r="E13" s="138">
        <v>2961</v>
      </c>
      <c r="F13" s="139">
        <f>E13/'[1]4a_İl'!E13</f>
        <v>0.13065925337569501</v>
      </c>
      <c r="G13" s="140">
        <f t="shared" si="0"/>
        <v>7.9915749745219629E-4</v>
      </c>
      <c r="H13" s="140">
        <f t="shared" si="1"/>
        <v>0.45933957614588466</v>
      </c>
      <c r="I13" s="141">
        <f t="shared" si="2"/>
        <v>932</v>
      </c>
      <c r="J13" s="142">
        <f t="shared" si="4"/>
        <v>2.9082648393277291E-3</v>
      </c>
      <c r="K13" s="137">
        <f t="shared" si="3"/>
        <v>-269</v>
      </c>
      <c r="M13" s="5" t="s">
        <v>126</v>
      </c>
      <c r="N13" s="118">
        <v>0.30735262086862364</v>
      </c>
      <c r="V13" s="5" t="s">
        <v>139</v>
      </c>
      <c r="W13" s="118">
        <v>0.10240211300281972</v>
      </c>
      <c r="AE13" s="5" t="s">
        <v>104</v>
      </c>
      <c r="AF13" s="86">
        <v>0.45933957614588466</v>
      </c>
    </row>
    <row r="14" spans="1:32">
      <c r="A14" s="135">
        <v>13</v>
      </c>
      <c r="B14" s="136" t="s">
        <v>105</v>
      </c>
      <c r="C14" s="137">
        <v>1471</v>
      </c>
      <c r="D14" s="137">
        <v>2160</v>
      </c>
      <c r="E14" s="138">
        <v>2177</v>
      </c>
      <c r="F14" s="139">
        <f>E14/'[1]4a_İl'!E14</f>
        <v>0.1078790882061447</v>
      </c>
      <c r="G14" s="140">
        <f t="shared" si="0"/>
        <v>5.8756024044357693E-4</v>
      </c>
      <c r="H14" s="140">
        <f t="shared" si="1"/>
        <v>0.47994561522773621</v>
      </c>
      <c r="I14" s="141">
        <f t="shared" si="2"/>
        <v>706</v>
      </c>
      <c r="J14" s="142">
        <f t="shared" si="4"/>
        <v>2.2030418203491165E-3</v>
      </c>
      <c r="K14" s="137">
        <f t="shared" si="3"/>
        <v>17</v>
      </c>
      <c r="M14" s="5" t="s">
        <v>127</v>
      </c>
      <c r="N14" s="118">
        <v>0.31114278508310178</v>
      </c>
      <c r="V14" s="5" t="s">
        <v>148</v>
      </c>
      <c r="W14" s="118">
        <v>0.1006060606060606</v>
      </c>
      <c r="AE14" s="5" t="s">
        <v>105</v>
      </c>
      <c r="AF14" s="86">
        <v>0.47994561522773621</v>
      </c>
    </row>
    <row r="15" spans="1:32">
      <c r="A15" s="135">
        <v>14</v>
      </c>
      <c r="B15" s="136" t="s">
        <v>106</v>
      </c>
      <c r="C15" s="137">
        <v>14814</v>
      </c>
      <c r="D15" s="137">
        <v>17011</v>
      </c>
      <c r="E15" s="138">
        <v>16795</v>
      </c>
      <c r="F15" s="139">
        <f>E15/'[1]4a_İl'!E15</f>
        <v>0.28424188061671773</v>
      </c>
      <c r="G15" s="140">
        <f t="shared" si="0"/>
        <v>4.5328774635966353E-3</v>
      </c>
      <c r="H15" s="140">
        <f t="shared" si="1"/>
        <v>0.13372485486701768</v>
      </c>
      <c r="I15" s="141">
        <f t="shared" si="2"/>
        <v>1981</v>
      </c>
      <c r="J15" s="142">
        <f t="shared" si="4"/>
        <v>6.1816230114895183E-3</v>
      </c>
      <c r="K15" s="137">
        <f t="shared" si="3"/>
        <v>-216</v>
      </c>
      <c r="M15" s="5" t="s">
        <v>112</v>
      </c>
      <c r="N15" s="118">
        <v>0.33193849283069637</v>
      </c>
      <c r="V15" s="5" t="s">
        <v>96</v>
      </c>
      <c r="W15" s="118">
        <v>9.819734345351043E-2</v>
      </c>
      <c r="AE15" s="5" t="s">
        <v>167</v>
      </c>
      <c r="AF15" s="86">
        <v>0.62773722627737227</v>
      </c>
    </row>
    <row r="16" spans="1:32">
      <c r="A16" s="135">
        <v>15</v>
      </c>
      <c r="B16" s="136" t="s">
        <v>107</v>
      </c>
      <c r="C16" s="137">
        <v>8073</v>
      </c>
      <c r="D16" s="137">
        <v>8931</v>
      </c>
      <c r="E16" s="138">
        <v>9007</v>
      </c>
      <c r="F16" s="139">
        <f>E16/'[1]4a_İl'!E16</f>
        <v>0.24150690441077893</v>
      </c>
      <c r="G16" s="140">
        <f t="shared" si="0"/>
        <v>2.430939405454891E-3</v>
      </c>
      <c r="H16" s="140">
        <f t="shared" si="1"/>
        <v>0.11569428960733309</v>
      </c>
      <c r="I16" s="141">
        <f t="shared" si="2"/>
        <v>934</v>
      </c>
      <c r="J16" s="142">
        <f t="shared" si="4"/>
        <v>2.9145057510001062E-3</v>
      </c>
      <c r="K16" s="137">
        <f t="shared" si="3"/>
        <v>76</v>
      </c>
      <c r="M16" s="5" t="s">
        <v>114</v>
      </c>
      <c r="N16" s="118">
        <v>0.33716888216550261</v>
      </c>
      <c r="V16" s="5" t="s">
        <v>165</v>
      </c>
      <c r="W16" s="118">
        <v>6.5102793885081708E-2</v>
      </c>
      <c r="AE16" s="5" t="s">
        <v>122</v>
      </c>
      <c r="AF16" s="86">
        <v>1.0887372013651877</v>
      </c>
    </row>
    <row r="17" spans="1:11">
      <c r="A17" s="135">
        <v>16</v>
      </c>
      <c r="B17" s="136" t="s">
        <v>108</v>
      </c>
      <c r="C17" s="137">
        <v>177232</v>
      </c>
      <c r="D17" s="137">
        <v>188449</v>
      </c>
      <c r="E17" s="138">
        <v>191856</v>
      </c>
      <c r="F17" s="139">
        <f>E17/'[1]4a_İl'!E17</f>
        <v>0.29699117181295948</v>
      </c>
      <c r="G17" s="140">
        <f t="shared" si="0"/>
        <v>5.1780871607966419E-2</v>
      </c>
      <c r="H17" s="140">
        <f t="shared" si="1"/>
        <v>8.2513315879750831E-2</v>
      </c>
      <c r="I17" s="141">
        <f t="shared" si="2"/>
        <v>14624</v>
      </c>
      <c r="J17" s="142">
        <f t="shared" si="4"/>
        <v>4.5633546148421363E-2</v>
      </c>
      <c r="K17" s="137">
        <f t="shared" si="3"/>
        <v>3407</v>
      </c>
    </row>
    <row r="18" spans="1:11">
      <c r="A18" s="135">
        <v>17</v>
      </c>
      <c r="B18" s="136" t="s">
        <v>109</v>
      </c>
      <c r="C18" s="137">
        <v>20388</v>
      </c>
      <c r="D18" s="137">
        <v>24170</v>
      </c>
      <c r="E18" s="138">
        <v>24049</v>
      </c>
      <c r="F18" s="139">
        <f>E18/'[1]4a_İl'!E18</f>
        <v>0.28574993167856844</v>
      </c>
      <c r="G18" s="140">
        <f t="shared" si="0"/>
        <v>6.4906918798473042E-3</v>
      </c>
      <c r="H18" s="140">
        <f t="shared" si="1"/>
        <v>0.17956641161467529</v>
      </c>
      <c r="I18" s="141">
        <f t="shared" si="2"/>
        <v>3661</v>
      </c>
      <c r="J18" s="142">
        <f t="shared" si="4"/>
        <v>1.1423988816286283E-2</v>
      </c>
      <c r="K18" s="137">
        <f t="shared" si="3"/>
        <v>-121</v>
      </c>
    </row>
    <row r="19" spans="1:11">
      <c r="A19" s="135">
        <v>18</v>
      </c>
      <c r="B19" s="136" t="s">
        <v>110</v>
      </c>
      <c r="C19" s="137">
        <v>4695</v>
      </c>
      <c r="D19" s="137">
        <v>5313</v>
      </c>
      <c r="E19" s="138">
        <v>5433</v>
      </c>
      <c r="F19" s="139">
        <f>E19/'[1]4a_İl'!E19</f>
        <v>0.22813352928826369</v>
      </c>
      <c r="G19" s="140">
        <f t="shared" si="0"/>
        <v>1.4663366037344758E-3</v>
      </c>
      <c r="H19" s="140">
        <f t="shared" si="1"/>
        <v>0.15718849840255592</v>
      </c>
      <c r="I19" s="141">
        <f t="shared" si="2"/>
        <v>738</v>
      </c>
      <c r="J19" s="142">
        <f t="shared" si="4"/>
        <v>2.3028964071071501E-3</v>
      </c>
      <c r="K19" s="137">
        <f t="shared" si="3"/>
        <v>120</v>
      </c>
    </row>
    <row r="20" spans="1:11">
      <c r="A20" s="135">
        <v>19</v>
      </c>
      <c r="B20" s="136" t="s">
        <v>111</v>
      </c>
      <c r="C20" s="137">
        <v>11607</v>
      </c>
      <c r="D20" s="137">
        <v>12460</v>
      </c>
      <c r="E20" s="138">
        <v>12810</v>
      </c>
      <c r="F20" s="139">
        <f>E20/'[1]4a_İl'!E20</f>
        <v>0.23075260294700436</v>
      </c>
      <c r="G20" s="140">
        <f t="shared" si="0"/>
        <v>3.4573480386229771E-3</v>
      </c>
      <c r="H20" s="140">
        <f t="shared" si="1"/>
        <v>0.10364435254587749</v>
      </c>
      <c r="I20" s="141">
        <f t="shared" si="2"/>
        <v>1203</v>
      </c>
      <c r="J20" s="142">
        <f t="shared" si="4"/>
        <v>3.7539083709348261E-3</v>
      </c>
      <c r="K20" s="137">
        <f t="shared" si="3"/>
        <v>350</v>
      </c>
    </row>
    <row r="21" spans="1:11">
      <c r="A21" s="135">
        <v>20</v>
      </c>
      <c r="B21" s="136" t="s">
        <v>112</v>
      </c>
      <c r="C21" s="137">
        <v>59202</v>
      </c>
      <c r="D21" s="137">
        <v>61562</v>
      </c>
      <c r="E21" s="138">
        <v>62667</v>
      </c>
      <c r="F21" s="139">
        <f>E21/'[1]4a_İl'!E21</f>
        <v>0.33193849283069637</v>
      </c>
      <c r="G21" s="140">
        <f t="shared" si="0"/>
        <v>1.6913476154284627E-2</v>
      </c>
      <c r="H21" s="140">
        <f t="shared" si="1"/>
        <v>5.8528428093645488E-2</v>
      </c>
      <c r="I21" s="141">
        <f t="shared" si="2"/>
        <v>3465</v>
      </c>
      <c r="J21" s="142">
        <f t="shared" si="4"/>
        <v>1.0812379472393328E-2</v>
      </c>
      <c r="K21" s="137">
        <f t="shared" si="3"/>
        <v>1105</v>
      </c>
    </row>
    <row r="22" spans="1:11">
      <c r="A22" s="135">
        <v>21</v>
      </c>
      <c r="B22" s="136" t="s">
        <v>113</v>
      </c>
      <c r="C22" s="137">
        <v>16920</v>
      </c>
      <c r="D22" s="137">
        <v>19667</v>
      </c>
      <c r="E22" s="138">
        <v>19691</v>
      </c>
      <c r="F22" s="139">
        <f>E22/'[1]4a_İl'!E22</f>
        <v>0.16793886619303885</v>
      </c>
      <c r="G22" s="140">
        <f t="shared" si="0"/>
        <v>5.3144918211182699E-3</v>
      </c>
      <c r="H22" s="140">
        <f t="shared" si="1"/>
        <v>0.16377068557919622</v>
      </c>
      <c r="I22" s="141">
        <f t="shared" si="2"/>
        <v>2771</v>
      </c>
      <c r="J22" s="142">
        <f t="shared" si="4"/>
        <v>8.646783122078474E-3</v>
      </c>
      <c r="K22" s="137">
        <f t="shared" si="3"/>
        <v>24</v>
      </c>
    </row>
    <row r="23" spans="1:11">
      <c r="A23" s="135">
        <v>22</v>
      </c>
      <c r="B23" s="136" t="s">
        <v>114</v>
      </c>
      <c r="C23" s="137">
        <v>19379</v>
      </c>
      <c r="D23" s="137">
        <v>21093</v>
      </c>
      <c r="E23" s="138">
        <v>20951</v>
      </c>
      <c r="F23" s="139">
        <f>E23/'[1]4a_İl'!E23</f>
        <v>0.33716888216550261</v>
      </c>
      <c r="G23" s="140">
        <f t="shared" si="0"/>
        <v>5.6545588413106935E-3</v>
      </c>
      <c r="H23" s="140">
        <f t="shared" si="1"/>
        <v>8.1118736776923481E-2</v>
      </c>
      <c r="I23" s="141">
        <f t="shared" si="2"/>
        <v>1572</v>
      </c>
      <c r="J23" s="142">
        <f t="shared" si="4"/>
        <v>4.9053565744884009E-3</v>
      </c>
      <c r="K23" s="137">
        <f t="shared" si="3"/>
        <v>-142</v>
      </c>
    </row>
    <row r="24" spans="1:11">
      <c r="A24" s="135">
        <v>23</v>
      </c>
      <c r="B24" s="136" t="s">
        <v>115</v>
      </c>
      <c r="C24" s="137">
        <v>9180</v>
      </c>
      <c r="D24" s="137">
        <v>10416</v>
      </c>
      <c r="E24" s="138">
        <v>10058</v>
      </c>
      <c r="F24" s="139">
        <f>E24/'[1]4a_İl'!E24</f>
        <v>0.15818444891796679</v>
      </c>
      <c r="G24" s="140">
        <f t="shared" si="0"/>
        <v>2.7145984834090475E-3</v>
      </c>
      <c r="H24" s="140">
        <f t="shared" si="1"/>
        <v>9.5642701525054469E-2</v>
      </c>
      <c r="I24" s="141">
        <f t="shared" si="2"/>
        <v>878</v>
      </c>
      <c r="J24" s="142">
        <f t="shared" si="4"/>
        <v>2.7397602241735473E-3</v>
      </c>
      <c r="K24" s="137">
        <f t="shared" si="3"/>
        <v>-358</v>
      </c>
    </row>
    <row r="25" spans="1:11">
      <c r="A25" s="135">
        <v>24</v>
      </c>
      <c r="B25" s="136" t="s">
        <v>116</v>
      </c>
      <c r="C25" s="137">
        <v>3972</v>
      </c>
      <c r="D25" s="137">
        <v>5017</v>
      </c>
      <c r="E25" s="138">
        <v>4298</v>
      </c>
      <c r="F25" s="139">
        <f>E25/'[1]4a_İl'!E25</f>
        <v>0.16482589354195429</v>
      </c>
      <c r="G25" s="140">
        <f t="shared" si="0"/>
        <v>1.1600063911008239E-3</v>
      </c>
      <c r="H25" s="140">
        <f t="shared" si="1"/>
        <v>8.2074521651560928E-2</v>
      </c>
      <c r="I25" s="141">
        <f t="shared" si="2"/>
        <v>326</v>
      </c>
      <c r="J25" s="142">
        <f t="shared" si="4"/>
        <v>1.0172686025974674E-3</v>
      </c>
      <c r="K25" s="137">
        <f t="shared" si="3"/>
        <v>-719</v>
      </c>
    </row>
    <row r="26" spans="1:11">
      <c r="A26" s="135">
        <v>25</v>
      </c>
      <c r="B26" s="136" t="s">
        <v>117</v>
      </c>
      <c r="C26" s="137">
        <v>11761</v>
      </c>
      <c r="D26" s="137">
        <v>13452</v>
      </c>
      <c r="E26" s="138">
        <v>13347</v>
      </c>
      <c r="F26" s="139">
        <f>E26/'[1]4a_İl'!E26</f>
        <v>0.1658424453280318</v>
      </c>
      <c r="G26" s="140">
        <f t="shared" si="0"/>
        <v>3.6022813638954625E-3</v>
      </c>
      <c r="H26" s="140">
        <f t="shared" si="1"/>
        <v>0.13485247853073717</v>
      </c>
      <c r="I26" s="141">
        <f t="shared" si="2"/>
        <v>1586</v>
      </c>
      <c r="J26" s="142">
        <f t="shared" si="4"/>
        <v>4.9490429561950414E-3</v>
      </c>
      <c r="K26" s="137">
        <f t="shared" si="3"/>
        <v>-105</v>
      </c>
    </row>
    <row r="27" spans="1:11">
      <c r="A27" s="135">
        <v>26</v>
      </c>
      <c r="B27" s="136" t="s">
        <v>118</v>
      </c>
      <c r="C27" s="137">
        <v>44953</v>
      </c>
      <c r="D27" s="137">
        <v>48227</v>
      </c>
      <c r="E27" s="138">
        <v>50152</v>
      </c>
      <c r="F27" s="139">
        <f>E27/'[1]4a_İl'!E27</f>
        <v>0.2971864704069781</v>
      </c>
      <c r="G27" s="140">
        <f t="shared" si="0"/>
        <v>1.3535746981500354E-2</v>
      </c>
      <c r="H27" s="140">
        <f t="shared" si="1"/>
        <v>0.11565412764442863</v>
      </c>
      <c r="I27" s="141">
        <f t="shared" si="2"/>
        <v>5199</v>
      </c>
      <c r="J27" s="142">
        <f t="shared" si="4"/>
        <v>1.6223249892344273E-2</v>
      </c>
      <c r="K27" s="137">
        <f t="shared" si="3"/>
        <v>1925</v>
      </c>
    </row>
    <row r="28" spans="1:11">
      <c r="A28" s="135">
        <v>27</v>
      </c>
      <c r="B28" s="136" t="s">
        <v>119</v>
      </c>
      <c r="C28" s="137">
        <v>36765</v>
      </c>
      <c r="D28" s="137">
        <v>41093</v>
      </c>
      <c r="E28" s="138">
        <v>41105</v>
      </c>
      <c r="F28" s="139">
        <f>E28/'[1]4a_İl'!E28</f>
        <v>0.15382168584526149</v>
      </c>
      <c r="G28" s="140">
        <f t="shared" si="0"/>
        <v>1.1094011797626657E-2</v>
      </c>
      <c r="H28" s="140">
        <f t="shared" si="1"/>
        <v>0.11804705562355501</v>
      </c>
      <c r="I28" s="141">
        <f t="shared" si="2"/>
        <v>4340</v>
      </c>
      <c r="J28" s="142">
        <f t="shared" si="4"/>
        <v>1.3542778329058308E-2</v>
      </c>
      <c r="K28" s="137">
        <f t="shared" si="3"/>
        <v>12</v>
      </c>
    </row>
    <row r="29" spans="1:11">
      <c r="A29" s="135">
        <v>28</v>
      </c>
      <c r="B29" s="136" t="s">
        <v>120</v>
      </c>
      <c r="C29" s="137">
        <v>11307</v>
      </c>
      <c r="D29" s="137">
        <v>15177</v>
      </c>
      <c r="E29" s="138">
        <v>13022</v>
      </c>
      <c r="F29" s="139">
        <f>E29/'[1]4a_İl'!E29</f>
        <v>0.25537840010982332</v>
      </c>
      <c r="G29" s="140">
        <f t="shared" si="0"/>
        <v>3.5145656642426547E-3</v>
      </c>
      <c r="H29" s="140">
        <f t="shared" si="1"/>
        <v>0.15167595294950031</v>
      </c>
      <c r="I29" s="141">
        <f t="shared" si="2"/>
        <v>1715</v>
      </c>
      <c r="J29" s="142">
        <f t="shared" si="4"/>
        <v>5.3515817590633636E-3</v>
      </c>
      <c r="K29" s="137">
        <f t="shared" si="3"/>
        <v>-2155</v>
      </c>
    </row>
    <row r="30" spans="1:11">
      <c r="A30" s="135">
        <v>29</v>
      </c>
      <c r="B30" s="136" t="s">
        <v>121</v>
      </c>
      <c r="C30" s="137">
        <v>3153</v>
      </c>
      <c r="D30" s="137">
        <v>3401</v>
      </c>
      <c r="E30" s="138">
        <v>3296</v>
      </c>
      <c r="F30" s="139">
        <f>E30/'[1]4a_İl'!E30</f>
        <v>0.20730863576325556</v>
      </c>
      <c r="G30" s="140">
        <f t="shared" si="0"/>
        <v>8.8957214170970586E-4</v>
      </c>
      <c r="H30" s="140">
        <f t="shared" si="1"/>
        <v>4.5353631462099586E-2</v>
      </c>
      <c r="I30" s="141">
        <f t="shared" si="2"/>
        <v>143</v>
      </c>
      <c r="J30" s="142">
        <f t="shared" si="4"/>
        <v>4.462251845749627E-4</v>
      </c>
      <c r="K30" s="137">
        <f t="shared" si="3"/>
        <v>-105</v>
      </c>
    </row>
    <row r="31" spans="1:11">
      <c r="A31" s="135">
        <v>30</v>
      </c>
      <c r="B31" s="136" t="s">
        <v>122</v>
      </c>
      <c r="C31" s="137">
        <v>879</v>
      </c>
      <c r="D31" s="137">
        <v>2029</v>
      </c>
      <c r="E31" s="138">
        <v>1836</v>
      </c>
      <c r="F31" s="139">
        <f>E31/'[1]4a_İl'!E31</f>
        <v>0.14889303381720867</v>
      </c>
      <c r="G31" s="140">
        <f t="shared" si="0"/>
        <v>4.9552622942324628E-4</v>
      </c>
      <c r="H31" s="140">
        <f t="shared" si="1"/>
        <v>1.0887372013651877</v>
      </c>
      <c r="I31" s="141">
        <f t="shared" si="2"/>
        <v>957</v>
      </c>
      <c r="J31" s="142">
        <f t="shared" si="4"/>
        <v>2.9862762352324428E-3</v>
      </c>
      <c r="K31" s="137">
        <f t="shared" si="3"/>
        <v>-193</v>
      </c>
    </row>
    <row r="32" spans="1:11">
      <c r="A32" s="135">
        <v>31</v>
      </c>
      <c r="B32" s="136" t="s">
        <v>123</v>
      </c>
      <c r="C32" s="137">
        <v>24395</v>
      </c>
      <c r="D32" s="137">
        <v>27893</v>
      </c>
      <c r="E32" s="138">
        <v>27942</v>
      </c>
      <c r="F32" s="139">
        <f>E32/'[1]4a_İl'!E32</f>
        <v>0.18608151305274373</v>
      </c>
      <c r="G32" s="140">
        <f t="shared" si="0"/>
        <v>7.5413910144577065E-3</v>
      </c>
      <c r="H32" s="140">
        <f t="shared" si="1"/>
        <v>0.14539864726378357</v>
      </c>
      <c r="I32" s="141">
        <f t="shared" si="2"/>
        <v>3547</v>
      </c>
      <c r="J32" s="142">
        <f t="shared" si="4"/>
        <v>1.1068256850960788E-2</v>
      </c>
      <c r="K32" s="137">
        <f t="shared" si="3"/>
        <v>49</v>
      </c>
    </row>
    <row r="33" spans="1:11">
      <c r="A33" s="135">
        <v>32</v>
      </c>
      <c r="B33" s="136" t="s">
        <v>124</v>
      </c>
      <c r="C33" s="137">
        <v>15372</v>
      </c>
      <c r="D33" s="137">
        <v>18325</v>
      </c>
      <c r="E33" s="138">
        <v>17553</v>
      </c>
      <c r="F33" s="139">
        <f>E33/'[1]4a_İl'!E33</f>
        <v>0.27194558919220402</v>
      </c>
      <c r="G33" s="140">
        <f t="shared" si="0"/>
        <v>4.7374574646330296E-3</v>
      </c>
      <c r="H33" s="140">
        <f t="shared" si="1"/>
        <v>0.14188134270101482</v>
      </c>
      <c r="I33" s="141">
        <f t="shared" si="2"/>
        <v>2181</v>
      </c>
      <c r="J33" s="142">
        <f t="shared" si="4"/>
        <v>6.8057141787272284E-3</v>
      </c>
      <c r="K33" s="137">
        <f t="shared" si="3"/>
        <v>-772</v>
      </c>
    </row>
    <row r="34" spans="1:11">
      <c r="A34" s="135">
        <v>33</v>
      </c>
      <c r="B34" s="136" t="s">
        <v>125</v>
      </c>
      <c r="C34" s="137">
        <v>46169</v>
      </c>
      <c r="D34" s="137">
        <v>51928</v>
      </c>
      <c r="E34" s="138">
        <v>52418</v>
      </c>
      <c r="F34" s="139">
        <f>E34/'[1]4a_İl'!E34</f>
        <v>0.2313545482632299</v>
      </c>
      <c r="G34" s="140">
        <f t="shared" si="0"/>
        <v>1.4147327828925776E-2</v>
      </c>
      <c r="H34" s="140">
        <f t="shared" si="1"/>
        <v>0.13535055989949965</v>
      </c>
      <c r="I34" s="141">
        <f t="shared" si="2"/>
        <v>6249</v>
      </c>
      <c r="J34" s="142">
        <f t="shared" si="4"/>
        <v>1.9499728520342253E-2</v>
      </c>
      <c r="K34" s="137">
        <f t="shared" si="3"/>
        <v>490</v>
      </c>
    </row>
    <row r="35" spans="1:11">
      <c r="A35" s="135">
        <v>34</v>
      </c>
      <c r="B35" s="136" t="s">
        <v>126</v>
      </c>
      <c r="C35" s="137">
        <v>1166297</v>
      </c>
      <c r="D35" s="137">
        <v>1223992</v>
      </c>
      <c r="E35" s="138">
        <v>1234720</v>
      </c>
      <c r="F35" s="139">
        <f>E35/'[1]4a_İl'!E35</f>
        <v>0.30735262086862364</v>
      </c>
      <c r="G35" s="140">
        <f t="shared" si="0"/>
        <v>0.33324408823173784</v>
      </c>
      <c r="H35" s="140">
        <f t="shared" si="1"/>
        <v>5.8666874732593841E-2</v>
      </c>
      <c r="I35" s="141">
        <f t="shared" si="2"/>
        <v>68423</v>
      </c>
      <c r="J35" s="142">
        <f t="shared" si="4"/>
        <v>0.21351094967952919</v>
      </c>
      <c r="K35" s="137">
        <f t="shared" si="3"/>
        <v>10728</v>
      </c>
    </row>
    <row r="36" spans="1:11">
      <c r="A36" s="135">
        <v>35</v>
      </c>
      <c r="B36" s="136" t="s">
        <v>127</v>
      </c>
      <c r="C36" s="137">
        <v>253804</v>
      </c>
      <c r="D36" s="137">
        <v>267655</v>
      </c>
      <c r="E36" s="138">
        <v>268940</v>
      </c>
      <c r="F36" s="139">
        <f>E36/'[1]4a_İl'!E36</f>
        <v>0.31114278508310178</v>
      </c>
      <c r="G36" s="140">
        <f t="shared" si="0"/>
        <v>7.2585416198849603E-2</v>
      </c>
      <c r="H36" s="140">
        <f t="shared" si="1"/>
        <v>5.963656995161621E-2</v>
      </c>
      <c r="I36" s="141">
        <f t="shared" si="2"/>
        <v>15136</v>
      </c>
      <c r="J36" s="142">
        <f t="shared" si="4"/>
        <v>4.72312195365499E-2</v>
      </c>
      <c r="K36" s="137">
        <f t="shared" si="3"/>
        <v>1285</v>
      </c>
    </row>
    <row r="37" spans="1:11">
      <c r="A37" s="135">
        <v>36</v>
      </c>
      <c r="B37" s="136" t="s">
        <v>128</v>
      </c>
      <c r="C37" s="137">
        <v>2336</v>
      </c>
      <c r="D37" s="137">
        <v>3407</v>
      </c>
      <c r="E37" s="138">
        <v>2733</v>
      </c>
      <c r="F37" s="139">
        <f>E37/'[1]4a_İl'!E37</f>
        <v>0.12634644722851462</v>
      </c>
      <c r="G37" s="140">
        <f t="shared" si="0"/>
        <v>7.3762156046499575E-4</v>
      </c>
      <c r="H37" s="140">
        <f t="shared" si="1"/>
        <v>0.1699486301369863</v>
      </c>
      <c r="I37" s="141">
        <f t="shared" si="2"/>
        <v>397</v>
      </c>
      <c r="J37" s="142">
        <f t="shared" si="4"/>
        <v>1.2388209669668545E-3</v>
      </c>
      <c r="K37" s="137">
        <f t="shared" si="3"/>
        <v>-674</v>
      </c>
    </row>
    <row r="38" spans="1:11">
      <c r="A38" s="135">
        <v>37</v>
      </c>
      <c r="B38" s="136" t="s">
        <v>129</v>
      </c>
      <c r="C38" s="137">
        <v>9382</v>
      </c>
      <c r="D38" s="137">
        <v>10886</v>
      </c>
      <c r="E38" s="138">
        <v>10406</v>
      </c>
      <c r="F38" s="139">
        <f>E38/'[1]4a_İl'!E38</f>
        <v>0.21629149259005218</v>
      </c>
      <c r="G38" s="140">
        <f t="shared" si="0"/>
        <v>2.8085217556526694E-3</v>
      </c>
      <c r="H38" s="140">
        <f t="shared" si="1"/>
        <v>0.10914517160520144</v>
      </c>
      <c r="I38" s="141">
        <f t="shared" si="2"/>
        <v>1024</v>
      </c>
      <c r="J38" s="142">
        <f t="shared" si="4"/>
        <v>3.1953467762570755E-3</v>
      </c>
      <c r="K38" s="137">
        <f t="shared" si="3"/>
        <v>-480</v>
      </c>
    </row>
    <row r="39" spans="1:11">
      <c r="A39" s="135">
        <v>38</v>
      </c>
      <c r="B39" s="136" t="s">
        <v>130</v>
      </c>
      <c r="C39" s="137">
        <v>38914</v>
      </c>
      <c r="D39" s="137">
        <v>42687</v>
      </c>
      <c r="E39" s="138">
        <v>43620</v>
      </c>
      <c r="F39" s="139">
        <f>E39/'[1]4a_İl'!E39</f>
        <v>0.19475996570938706</v>
      </c>
      <c r="G39" s="140">
        <f t="shared" si="0"/>
        <v>1.1772796365709152E-2</v>
      </c>
      <c r="H39" s="140">
        <f t="shared" si="1"/>
        <v>0.12093334018605129</v>
      </c>
      <c r="I39" s="141">
        <f t="shared" si="2"/>
        <v>4706</v>
      </c>
      <c r="J39" s="142">
        <f t="shared" si="4"/>
        <v>1.4684865165103318E-2</v>
      </c>
      <c r="K39" s="137">
        <f t="shared" si="3"/>
        <v>933</v>
      </c>
    </row>
    <row r="40" spans="1:11">
      <c r="A40" s="135">
        <v>39</v>
      </c>
      <c r="B40" s="136" t="s">
        <v>131</v>
      </c>
      <c r="C40" s="137">
        <v>18432</v>
      </c>
      <c r="D40" s="137">
        <v>20427</v>
      </c>
      <c r="E40" s="138">
        <v>19783</v>
      </c>
      <c r="F40" s="139">
        <f>E40/'[1]4a_İl'!E40</f>
        <v>0.30222432704940572</v>
      </c>
      <c r="G40" s="140">
        <f t="shared" si="0"/>
        <v>5.3393221114815259E-3</v>
      </c>
      <c r="H40" s="140">
        <f t="shared" si="1"/>
        <v>7.3296440972222224E-2</v>
      </c>
      <c r="I40" s="141">
        <f t="shared" si="2"/>
        <v>1351</v>
      </c>
      <c r="J40" s="142">
        <f t="shared" si="4"/>
        <v>4.2157358346907314E-3</v>
      </c>
      <c r="K40" s="137">
        <f t="shared" si="3"/>
        <v>-644</v>
      </c>
    </row>
    <row r="41" spans="1:11">
      <c r="A41" s="135">
        <v>40</v>
      </c>
      <c r="B41" s="136" t="s">
        <v>132</v>
      </c>
      <c r="C41" s="137">
        <v>4556</v>
      </c>
      <c r="D41" s="137">
        <v>4957</v>
      </c>
      <c r="E41" s="138">
        <v>4863</v>
      </c>
      <c r="F41" s="139">
        <f>E41/'[1]4a_İl'!E41</f>
        <v>0.18768090772258886</v>
      </c>
      <c r="G41" s="140">
        <f t="shared" si="0"/>
        <v>1.3124967612664744E-3</v>
      </c>
      <c r="H41" s="140">
        <f t="shared" si="1"/>
        <v>6.7383669885864791E-2</v>
      </c>
      <c r="I41" s="141">
        <f t="shared" si="2"/>
        <v>307</v>
      </c>
      <c r="J41" s="142">
        <f t="shared" si="4"/>
        <v>9.5797994170988496E-4</v>
      </c>
      <c r="K41" s="137">
        <f t="shared" si="3"/>
        <v>-94</v>
      </c>
    </row>
    <row r="42" spans="1:11">
      <c r="A42" s="135">
        <v>41</v>
      </c>
      <c r="B42" s="136" t="s">
        <v>133</v>
      </c>
      <c r="C42" s="137">
        <v>98445</v>
      </c>
      <c r="D42" s="137">
        <v>108896</v>
      </c>
      <c r="E42" s="138">
        <v>110396</v>
      </c>
      <c r="F42" s="139">
        <f>E42/'[1]4a_İl'!E42</f>
        <v>0.23781017149233444</v>
      </c>
      <c r="G42" s="140">
        <f t="shared" si="0"/>
        <v>2.9795268858065743E-2</v>
      </c>
      <c r="H42" s="140">
        <f t="shared" si="1"/>
        <v>0.12139773477576311</v>
      </c>
      <c r="I42" s="141">
        <f t="shared" si="2"/>
        <v>11951</v>
      </c>
      <c r="J42" s="142">
        <f t="shared" si="4"/>
        <v>3.7292567698289369E-2</v>
      </c>
      <c r="K42" s="137">
        <f t="shared" si="3"/>
        <v>1500</v>
      </c>
    </row>
    <row r="43" spans="1:11">
      <c r="A43" s="135">
        <v>42</v>
      </c>
      <c r="B43" s="136" t="s">
        <v>134</v>
      </c>
      <c r="C43" s="137">
        <v>43286</v>
      </c>
      <c r="D43" s="137">
        <v>54576</v>
      </c>
      <c r="E43" s="138">
        <v>50959</v>
      </c>
      <c r="F43" s="139">
        <f>E43/'[1]4a_İl'!E43</f>
        <v>0.16830872177322134</v>
      </c>
      <c r="G43" s="140">
        <f t="shared" si="0"/>
        <v>1.3753551811099787E-2</v>
      </c>
      <c r="H43" s="140">
        <f t="shared" si="1"/>
        <v>0.17726285635078318</v>
      </c>
      <c r="I43" s="141">
        <f t="shared" si="2"/>
        <v>7673</v>
      </c>
      <c r="J43" s="142">
        <f t="shared" si="4"/>
        <v>2.3943257631074747E-2</v>
      </c>
      <c r="K43" s="137">
        <f t="shared" si="3"/>
        <v>-3617</v>
      </c>
    </row>
    <row r="44" spans="1:11">
      <c r="A44" s="135">
        <v>43</v>
      </c>
      <c r="B44" s="136" t="s">
        <v>135</v>
      </c>
      <c r="C44" s="137">
        <v>14689</v>
      </c>
      <c r="D44" s="137">
        <v>18182</v>
      </c>
      <c r="E44" s="138">
        <v>17251</v>
      </c>
      <c r="F44" s="139">
        <f>E44/'[1]4a_İl'!E44</f>
        <v>0.2072764847945979</v>
      </c>
      <c r="G44" s="140">
        <f t="shared" si="0"/>
        <v>4.6559493375710366E-3</v>
      </c>
      <c r="H44" s="140">
        <f t="shared" si="1"/>
        <v>0.17441622983184696</v>
      </c>
      <c r="I44" s="141">
        <f t="shared" si="2"/>
        <v>2562</v>
      </c>
      <c r="J44" s="142">
        <f t="shared" si="4"/>
        <v>7.9946078523150665E-3</v>
      </c>
      <c r="K44" s="137">
        <f t="shared" si="3"/>
        <v>-931</v>
      </c>
    </row>
    <row r="45" spans="1:11">
      <c r="A45" s="135">
        <v>44</v>
      </c>
      <c r="B45" s="136" t="s">
        <v>136</v>
      </c>
      <c r="C45" s="137">
        <v>16649</v>
      </c>
      <c r="D45" s="137">
        <v>18167</v>
      </c>
      <c r="E45" s="138">
        <v>18266</v>
      </c>
      <c r="F45" s="139">
        <f>E45/'[1]4a_İl'!E45</f>
        <v>0.20102128408865802</v>
      </c>
      <c r="G45" s="140">
        <f t="shared" si="0"/>
        <v>4.9298922149482666E-3</v>
      </c>
      <c r="H45" s="140">
        <f t="shared" si="1"/>
        <v>9.7122950327346982E-2</v>
      </c>
      <c r="I45" s="141">
        <f t="shared" si="2"/>
        <v>1617</v>
      </c>
      <c r="J45" s="142">
        <f t="shared" si="4"/>
        <v>5.0457770871168862E-3</v>
      </c>
      <c r="K45" s="137">
        <f t="shared" si="3"/>
        <v>99</v>
      </c>
    </row>
    <row r="46" spans="1:11">
      <c r="A46" s="135">
        <v>45</v>
      </c>
      <c r="B46" s="136" t="s">
        <v>137</v>
      </c>
      <c r="C46" s="137">
        <v>53646</v>
      </c>
      <c r="D46" s="137">
        <v>59928</v>
      </c>
      <c r="E46" s="138">
        <v>60687</v>
      </c>
      <c r="F46" s="139">
        <f>E46/'[1]4a_İl'!E46</f>
        <v>0.26642462343546269</v>
      </c>
      <c r="G46" s="140">
        <f t="shared" si="0"/>
        <v>1.6379085122553677E-2</v>
      </c>
      <c r="H46" s="140">
        <f t="shared" si="1"/>
        <v>0.13124930097304552</v>
      </c>
      <c r="I46" s="141">
        <f t="shared" si="2"/>
        <v>7041</v>
      </c>
      <c r="J46" s="142">
        <f t="shared" si="4"/>
        <v>2.1971129542603583E-2</v>
      </c>
      <c r="K46" s="137">
        <f t="shared" si="3"/>
        <v>759</v>
      </c>
    </row>
    <row r="47" spans="1:11">
      <c r="A47" s="135">
        <v>46</v>
      </c>
      <c r="B47" s="136" t="s">
        <v>138</v>
      </c>
      <c r="C47" s="137">
        <v>18463</v>
      </c>
      <c r="D47" s="137">
        <v>20552</v>
      </c>
      <c r="E47" s="138">
        <v>20190</v>
      </c>
      <c r="F47" s="139">
        <f>E47/'[1]4a_İl'!E47</f>
        <v>0.15215916798553017</v>
      </c>
      <c r="G47" s="140">
        <f t="shared" si="0"/>
        <v>5.4491691568928887E-3</v>
      </c>
      <c r="H47" s="140">
        <f t="shared" si="1"/>
        <v>9.353842820776688E-2</v>
      </c>
      <c r="I47" s="141">
        <f t="shared" si="2"/>
        <v>1727</v>
      </c>
      <c r="J47" s="142">
        <f t="shared" si="4"/>
        <v>5.3890272290976265E-3</v>
      </c>
      <c r="K47" s="137">
        <f t="shared" si="3"/>
        <v>-362</v>
      </c>
    </row>
    <row r="48" spans="1:11">
      <c r="A48" s="135">
        <v>47</v>
      </c>
      <c r="B48" s="136" t="s">
        <v>139</v>
      </c>
      <c r="C48" s="137">
        <v>4574</v>
      </c>
      <c r="D48" s="137">
        <v>5718</v>
      </c>
      <c r="E48" s="138">
        <v>5738</v>
      </c>
      <c r="F48" s="139">
        <f>E48/'[1]4a_İl'!E48</f>
        <v>0.10240211300281972</v>
      </c>
      <c r="G48" s="140">
        <f t="shared" si="0"/>
        <v>1.5486544141778799E-3</v>
      </c>
      <c r="H48" s="140">
        <f t="shared" si="1"/>
        <v>0.25448185395714912</v>
      </c>
      <c r="I48" s="141">
        <f t="shared" si="2"/>
        <v>1164</v>
      </c>
      <c r="J48" s="142">
        <f t="shared" si="4"/>
        <v>3.6322105933234727E-3</v>
      </c>
      <c r="K48" s="137">
        <f t="shared" si="3"/>
        <v>20</v>
      </c>
    </row>
    <row r="49" spans="1:11">
      <c r="A49" s="135">
        <v>48</v>
      </c>
      <c r="B49" s="136" t="s">
        <v>140</v>
      </c>
      <c r="C49" s="137">
        <v>56415</v>
      </c>
      <c r="D49" s="137">
        <v>63349</v>
      </c>
      <c r="E49" s="138">
        <v>62891</v>
      </c>
      <c r="F49" s="139">
        <f>E49/'[1]4a_İl'!E49</f>
        <v>0.27013177788468146</v>
      </c>
      <c r="G49" s="140">
        <f t="shared" si="0"/>
        <v>1.6973932513429948E-2</v>
      </c>
      <c r="H49" s="140">
        <f t="shared" si="1"/>
        <v>0.11479216520428964</v>
      </c>
      <c r="I49" s="141">
        <f t="shared" si="2"/>
        <v>6476</v>
      </c>
      <c r="J49" s="142">
        <f t="shared" si="4"/>
        <v>2.0208071995157052E-2</v>
      </c>
      <c r="K49" s="137">
        <f t="shared" si="3"/>
        <v>-458</v>
      </c>
    </row>
    <row r="50" spans="1:11">
      <c r="A50" s="135">
        <v>49</v>
      </c>
      <c r="B50" s="136" t="s">
        <v>141</v>
      </c>
      <c r="C50" s="137">
        <v>2461</v>
      </c>
      <c r="D50" s="137">
        <v>2431</v>
      </c>
      <c r="E50" s="138">
        <v>2276</v>
      </c>
      <c r="F50" s="139">
        <f>E50/'[1]4a_İl'!E50</f>
        <v>0.11861580154263081</v>
      </c>
      <c r="G50" s="140">
        <f t="shared" si="0"/>
        <v>6.1427979203012456E-4</v>
      </c>
      <c r="H50" s="140">
        <f t="shared" si="1"/>
        <v>-7.5172694026818365E-2</v>
      </c>
      <c r="I50" s="141">
        <f t="shared" si="2"/>
        <v>-185</v>
      </c>
      <c r="J50" s="142">
        <f t="shared" si="4"/>
        <v>-5.7728432969488181E-4</v>
      </c>
      <c r="K50" s="137">
        <f t="shared" si="3"/>
        <v>-155</v>
      </c>
    </row>
    <row r="51" spans="1:11">
      <c r="A51" s="135">
        <v>50</v>
      </c>
      <c r="B51" s="136" t="s">
        <v>142</v>
      </c>
      <c r="C51" s="137">
        <v>7928</v>
      </c>
      <c r="D51" s="137">
        <v>8739</v>
      </c>
      <c r="E51" s="138">
        <v>8718</v>
      </c>
      <c r="F51" s="139">
        <f>E51/'[1]4a_İl'!E51</f>
        <v>0.21345673571323637</v>
      </c>
      <c r="G51" s="140">
        <f t="shared" si="0"/>
        <v>2.3529399063790097E-3</v>
      </c>
      <c r="H51" s="140">
        <f t="shared" si="1"/>
        <v>9.9646821392532794E-2</v>
      </c>
      <c r="I51" s="141">
        <f t="shared" si="2"/>
        <v>790</v>
      </c>
      <c r="J51" s="142">
        <f t="shared" si="4"/>
        <v>2.4651601105889548E-3</v>
      </c>
      <c r="K51" s="137">
        <f t="shared" si="3"/>
        <v>-21</v>
      </c>
    </row>
    <row r="52" spans="1:11">
      <c r="A52" s="135">
        <v>51</v>
      </c>
      <c r="B52" s="136" t="s">
        <v>143</v>
      </c>
      <c r="C52" s="137">
        <v>6220</v>
      </c>
      <c r="D52" s="137">
        <v>7395</v>
      </c>
      <c r="E52" s="138">
        <v>7485</v>
      </c>
      <c r="F52" s="139">
        <f>E52/'[1]4a_İl'!E52</f>
        <v>0.18762690196275036</v>
      </c>
      <c r="G52" s="140">
        <f t="shared" si="0"/>
        <v>2.0201600366192805E-3</v>
      </c>
      <c r="H52" s="140">
        <f t="shared" si="1"/>
        <v>0.20337620578778134</v>
      </c>
      <c r="I52" s="141">
        <f t="shared" si="2"/>
        <v>1265</v>
      </c>
      <c r="J52" s="142">
        <f t="shared" si="4"/>
        <v>3.9473766327785161E-3</v>
      </c>
      <c r="K52" s="137">
        <f t="shared" si="3"/>
        <v>90</v>
      </c>
    </row>
    <row r="53" spans="1:11">
      <c r="A53" s="135">
        <v>52</v>
      </c>
      <c r="B53" s="136" t="s">
        <v>144</v>
      </c>
      <c r="C53" s="137">
        <v>19557</v>
      </c>
      <c r="D53" s="137">
        <v>21048</v>
      </c>
      <c r="E53" s="138">
        <v>20134</v>
      </c>
      <c r="F53" s="139">
        <f>E53/'[1]4a_İl'!E53</f>
        <v>0.2710554658050619</v>
      </c>
      <c r="G53" s="140">
        <f t="shared" si="0"/>
        <v>5.4340550671065583E-3</v>
      </c>
      <c r="H53" s="140">
        <f t="shared" si="1"/>
        <v>2.9503502582195633E-2</v>
      </c>
      <c r="I53" s="141">
        <f t="shared" si="2"/>
        <v>577</v>
      </c>
      <c r="J53" s="142">
        <f t="shared" si="4"/>
        <v>1.8005030174807937E-3</v>
      </c>
      <c r="K53" s="137">
        <f t="shared" si="3"/>
        <v>-914</v>
      </c>
    </row>
    <row r="54" spans="1:11">
      <c r="A54" s="135">
        <v>53</v>
      </c>
      <c r="B54" s="136" t="s">
        <v>145</v>
      </c>
      <c r="C54" s="137">
        <v>8573</v>
      </c>
      <c r="D54" s="137">
        <v>9432</v>
      </c>
      <c r="E54" s="138">
        <v>9493</v>
      </c>
      <c r="F54" s="139">
        <f>E54/'[1]4a_İl'!E54</f>
        <v>0.19763084481825374</v>
      </c>
      <c r="G54" s="140">
        <f t="shared" si="0"/>
        <v>2.5621081132433973E-3</v>
      </c>
      <c r="H54" s="140">
        <f t="shared" si="1"/>
        <v>0.10731365916248688</v>
      </c>
      <c r="I54" s="141">
        <f t="shared" si="2"/>
        <v>920</v>
      </c>
      <c r="J54" s="142">
        <f t="shared" si="4"/>
        <v>2.8708193692934662E-3</v>
      </c>
      <c r="K54" s="137">
        <f t="shared" si="3"/>
        <v>61</v>
      </c>
    </row>
    <row r="55" spans="1:11">
      <c r="A55" s="135">
        <v>54</v>
      </c>
      <c r="B55" s="136" t="s">
        <v>146</v>
      </c>
      <c r="C55" s="137">
        <v>38989</v>
      </c>
      <c r="D55" s="137">
        <v>43413</v>
      </c>
      <c r="E55" s="138">
        <v>42745</v>
      </c>
      <c r="F55" s="139">
        <f>E55/'[1]4a_İl'!E55</f>
        <v>0.24870252280767083</v>
      </c>
      <c r="G55" s="140">
        <f t="shared" si="0"/>
        <v>1.1536638712797748E-2</v>
      </c>
      <c r="H55" s="140">
        <f t="shared" si="1"/>
        <v>9.6334863679499352E-2</v>
      </c>
      <c r="I55" s="141">
        <f t="shared" si="2"/>
        <v>3756</v>
      </c>
      <c r="J55" s="142">
        <f t="shared" si="4"/>
        <v>1.1720432120724196E-2</v>
      </c>
      <c r="K55" s="137">
        <f t="shared" si="3"/>
        <v>-668</v>
      </c>
    </row>
    <row r="56" spans="1:11">
      <c r="A56" s="135">
        <v>55</v>
      </c>
      <c r="B56" s="136" t="s">
        <v>147</v>
      </c>
      <c r="C56" s="137">
        <v>37121</v>
      </c>
      <c r="D56" s="137">
        <v>41285</v>
      </c>
      <c r="E56" s="138">
        <v>40159</v>
      </c>
      <c r="F56" s="139">
        <f>E56/'[1]4a_İl'!E56</f>
        <v>0.26015275285520867</v>
      </c>
      <c r="G56" s="140">
        <f t="shared" si="0"/>
        <v>1.0838691638021867E-2</v>
      </c>
      <c r="H56" s="140">
        <f t="shared" si="1"/>
        <v>8.1840467659815203E-2</v>
      </c>
      <c r="I56" s="141">
        <f t="shared" si="2"/>
        <v>3038</v>
      </c>
      <c r="J56" s="142">
        <f t="shared" si="4"/>
        <v>9.4799448303408158E-3</v>
      </c>
      <c r="K56" s="137">
        <f t="shared" si="3"/>
        <v>-1126</v>
      </c>
    </row>
    <row r="57" spans="1:11">
      <c r="A57" s="135">
        <v>56</v>
      </c>
      <c r="B57" s="136" t="s">
        <v>148</v>
      </c>
      <c r="C57" s="137">
        <v>1649</v>
      </c>
      <c r="D57" s="137">
        <v>2135</v>
      </c>
      <c r="E57" s="138">
        <v>1992</v>
      </c>
      <c r="F57" s="139">
        <f>E57/'[1]4a_İl'!E57</f>
        <v>0.1006060606060606</v>
      </c>
      <c r="G57" s="140">
        <f t="shared" si="0"/>
        <v>5.3762976525659407E-4</v>
      </c>
      <c r="H57" s="140">
        <f t="shared" si="1"/>
        <v>0.20800485142510614</v>
      </c>
      <c r="I57" s="141">
        <f t="shared" si="2"/>
        <v>343</v>
      </c>
      <c r="J57" s="142">
        <f t="shared" si="4"/>
        <v>1.0703163518126727E-3</v>
      </c>
      <c r="K57" s="137">
        <f t="shared" si="3"/>
        <v>-143</v>
      </c>
    </row>
    <row r="58" spans="1:11">
      <c r="A58" s="135">
        <v>57</v>
      </c>
      <c r="B58" s="136" t="s">
        <v>149</v>
      </c>
      <c r="C58" s="137">
        <v>5818</v>
      </c>
      <c r="D58" s="137">
        <v>6504</v>
      </c>
      <c r="E58" s="138">
        <v>6636</v>
      </c>
      <c r="F58" s="139">
        <f>E58/'[1]4a_İl'!E58</f>
        <v>0.28667703473302231</v>
      </c>
      <c r="G58" s="140">
        <f t="shared" si="0"/>
        <v>1.7910196396800995E-3</v>
      </c>
      <c r="H58" s="140">
        <f t="shared" si="1"/>
        <v>0.14059814369199036</v>
      </c>
      <c r="I58" s="141">
        <f t="shared" si="2"/>
        <v>818</v>
      </c>
      <c r="J58" s="142">
        <f t="shared" si="4"/>
        <v>2.5525328740022345E-3</v>
      </c>
      <c r="K58" s="137">
        <f t="shared" si="3"/>
        <v>132</v>
      </c>
    </row>
    <row r="59" spans="1:11">
      <c r="A59" s="135">
        <v>58</v>
      </c>
      <c r="B59" s="136" t="s">
        <v>150</v>
      </c>
      <c r="C59" s="137">
        <v>10777</v>
      </c>
      <c r="D59" s="137">
        <v>13337</v>
      </c>
      <c r="E59" s="138">
        <v>13159</v>
      </c>
      <c r="F59" s="139">
        <f>E59/'[1]4a_İl'!E59</f>
        <v>0.1646006629557821</v>
      </c>
      <c r="G59" s="140">
        <f t="shared" si="0"/>
        <v>3.5515412053270688E-3</v>
      </c>
      <c r="H59" s="140">
        <f t="shared" si="1"/>
        <v>0.22102625962698338</v>
      </c>
      <c r="I59" s="141">
        <f t="shared" si="2"/>
        <v>2382</v>
      </c>
      <c r="J59" s="142">
        <f t="shared" si="4"/>
        <v>7.4329258018011272E-3</v>
      </c>
      <c r="K59" s="137">
        <f t="shared" si="3"/>
        <v>-178</v>
      </c>
    </row>
    <row r="60" spans="1:11">
      <c r="A60" s="135">
        <v>59</v>
      </c>
      <c r="B60" s="136" t="s">
        <v>151</v>
      </c>
      <c r="C60" s="137">
        <v>70082</v>
      </c>
      <c r="D60" s="137">
        <v>72433</v>
      </c>
      <c r="E60" s="138">
        <v>73540</v>
      </c>
      <c r="F60" s="139">
        <f>E60/'[1]4a_İl'!E60</f>
        <v>0.29971552700863202</v>
      </c>
      <c r="G60" s="140">
        <f t="shared" si="0"/>
        <v>1.984803862297687E-2</v>
      </c>
      <c r="H60" s="140">
        <f t="shared" si="1"/>
        <v>4.9342199138152451E-2</v>
      </c>
      <c r="I60" s="141">
        <f t="shared" si="2"/>
        <v>3458</v>
      </c>
      <c r="J60" s="142">
        <f t="shared" si="4"/>
        <v>1.0790536281540008E-2</v>
      </c>
      <c r="K60" s="137">
        <f t="shared" si="3"/>
        <v>1107</v>
      </c>
    </row>
    <row r="61" spans="1:11">
      <c r="A61" s="135">
        <v>60</v>
      </c>
      <c r="B61" s="136" t="s">
        <v>152</v>
      </c>
      <c r="C61" s="137">
        <v>10357</v>
      </c>
      <c r="D61" s="137">
        <v>11949</v>
      </c>
      <c r="E61" s="138">
        <v>11256</v>
      </c>
      <c r="F61" s="139">
        <f>E61/'[1]4a_İl'!E61</f>
        <v>0.20767910847063598</v>
      </c>
      <c r="G61" s="140">
        <f t="shared" si="0"/>
        <v>3.0379320470523205E-3</v>
      </c>
      <c r="H61" s="140">
        <f t="shared" si="1"/>
        <v>8.6801197257893217E-2</v>
      </c>
      <c r="I61" s="141">
        <f t="shared" si="2"/>
        <v>899</v>
      </c>
      <c r="J61" s="142">
        <f t="shared" si="4"/>
        <v>2.8052897967335067E-3</v>
      </c>
      <c r="K61" s="137">
        <f t="shared" si="3"/>
        <v>-693</v>
      </c>
    </row>
    <row r="62" spans="1:11">
      <c r="A62" s="135">
        <v>61</v>
      </c>
      <c r="B62" s="136" t="s">
        <v>153</v>
      </c>
      <c r="C62" s="137">
        <v>26018</v>
      </c>
      <c r="D62" s="137">
        <v>29859</v>
      </c>
      <c r="E62" s="138">
        <v>29246</v>
      </c>
      <c r="F62" s="139">
        <f>E62/'[1]4a_İl'!E62</f>
        <v>0.24450724007624652</v>
      </c>
      <c r="G62" s="140">
        <f t="shared" si="0"/>
        <v>7.8933333909108182E-3</v>
      </c>
      <c r="H62" s="140">
        <f t="shared" si="1"/>
        <v>0.12406795295564609</v>
      </c>
      <c r="I62" s="141">
        <f t="shared" si="2"/>
        <v>3228</v>
      </c>
      <c r="J62" s="142">
        <f t="shared" si="4"/>
        <v>1.0072831439216641E-2</v>
      </c>
      <c r="K62" s="137">
        <f t="shared" si="3"/>
        <v>-613</v>
      </c>
    </row>
    <row r="63" spans="1:11">
      <c r="A63" s="135">
        <v>62</v>
      </c>
      <c r="B63" s="136" t="s">
        <v>154</v>
      </c>
      <c r="C63" s="137">
        <v>1704</v>
      </c>
      <c r="D63" s="137">
        <v>2349</v>
      </c>
      <c r="E63" s="138">
        <v>1749</v>
      </c>
      <c r="F63" s="139">
        <f>E63/'[1]4a_İl'!E63</f>
        <v>0.18747990138278486</v>
      </c>
      <c r="G63" s="140">
        <f t="shared" si="0"/>
        <v>4.7204541136234088E-4</v>
      </c>
      <c r="H63" s="140">
        <f t="shared" si="1"/>
        <v>2.6408450704225352E-2</v>
      </c>
      <c r="I63" s="141">
        <f t="shared" si="2"/>
        <v>45</v>
      </c>
      <c r="J63" s="142">
        <f t="shared" si="4"/>
        <v>1.4042051262848476E-4</v>
      </c>
      <c r="K63" s="137">
        <f t="shared" si="3"/>
        <v>-600</v>
      </c>
    </row>
    <row r="64" spans="1:11">
      <c r="A64" s="135">
        <v>63</v>
      </c>
      <c r="B64" s="136" t="s">
        <v>155</v>
      </c>
      <c r="C64" s="137">
        <v>11703</v>
      </c>
      <c r="D64" s="137">
        <v>14660</v>
      </c>
      <c r="E64" s="138">
        <v>14889</v>
      </c>
      <c r="F64" s="139">
        <f>E64/'[1]4a_İl'!E64</f>
        <v>0.13630496278597126</v>
      </c>
      <c r="G64" s="140">
        <f t="shared" si="0"/>
        <v>4.0184586219404765E-3</v>
      </c>
      <c r="H64" s="140">
        <f t="shared" si="1"/>
        <v>0.27223788772109714</v>
      </c>
      <c r="I64" s="141">
        <f t="shared" si="2"/>
        <v>3186</v>
      </c>
      <c r="J64" s="142">
        <f t="shared" si="4"/>
        <v>9.9417722940967224E-3</v>
      </c>
      <c r="K64" s="137">
        <f t="shared" si="3"/>
        <v>229</v>
      </c>
    </row>
    <row r="65" spans="1:11">
      <c r="A65" s="135">
        <v>64</v>
      </c>
      <c r="B65" s="136" t="s">
        <v>156</v>
      </c>
      <c r="C65" s="137">
        <v>15389</v>
      </c>
      <c r="D65" s="137">
        <v>15717</v>
      </c>
      <c r="E65" s="138">
        <v>16247</v>
      </c>
      <c r="F65" s="139">
        <f>E65/'[1]4a_İl'!E65</f>
        <v>0.27281581112622372</v>
      </c>
      <c r="G65" s="140">
        <f t="shared" si="0"/>
        <v>4.384975299258978E-3</v>
      </c>
      <c r="H65" s="140">
        <f t="shared" si="1"/>
        <v>5.5754110078627593E-2</v>
      </c>
      <c r="I65" s="141">
        <f t="shared" si="2"/>
        <v>858</v>
      </c>
      <c r="J65" s="142">
        <f t="shared" si="4"/>
        <v>2.6773511074497762E-3</v>
      </c>
      <c r="K65" s="137">
        <f t="shared" si="3"/>
        <v>530</v>
      </c>
    </row>
    <row r="66" spans="1:11">
      <c r="A66" s="135">
        <v>65</v>
      </c>
      <c r="B66" s="136" t="s">
        <v>157</v>
      </c>
      <c r="C66" s="137">
        <v>5547</v>
      </c>
      <c r="D66" s="137">
        <v>7393</v>
      </c>
      <c r="E66" s="138">
        <v>7108</v>
      </c>
      <c r="F66" s="139">
        <f>E66/'[1]4a_İl'!E66</f>
        <v>0.1127305600050751</v>
      </c>
      <c r="G66" s="140">
        <f t="shared" ref="G66:G83" si="5">E66/$E$83</f>
        <v>1.9184098250220234E-3</v>
      </c>
      <c r="H66" s="140">
        <f t="shared" ref="H66:H83" si="6">(E66-C66)/C66</f>
        <v>0.28141337659996396</v>
      </c>
      <c r="I66" s="141">
        <f t="shared" ref="I66:I83" si="7">E66-C66</f>
        <v>1561</v>
      </c>
      <c r="J66" s="142">
        <f t="shared" si="4"/>
        <v>4.8710315602903268E-3</v>
      </c>
      <c r="K66" s="137">
        <f t="shared" ref="K66:K83" si="8">E66-D66</f>
        <v>-285</v>
      </c>
    </row>
    <row r="67" spans="1:11">
      <c r="A67" s="135">
        <v>66</v>
      </c>
      <c r="B67" s="136" t="s">
        <v>158</v>
      </c>
      <c r="C67" s="137">
        <v>4535</v>
      </c>
      <c r="D67" s="137">
        <v>5616</v>
      </c>
      <c r="E67" s="138">
        <v>5654</v>
      </c>
      <c r="F67" s="139">
        <f>E67/'[1]4a_İl'!E67</f>
        <v>0.14945020088813701</v>
      </c>
      <c r="G67" s="140">
        <f t="shared" si="5"/>
        <v>1.525983279498385E-3</v>
      </c>
      <c r="H67" s="140">
        <f t="shared" si="6"/>
        <v>0.24674751929437708</v>
      </c>
      <c r="I67" s="141">
        <f t="shared" si="7"/>
        <v>1119</v>
      </c>
      <c r="J67" s="142">
        <f t="shared" ref="J67:J83" si="9">I67/$I$83</f>
        <v>3.4917900806949878E-3</v>
      </c>
      <c r="K67" s="137">
        <f t="shared" si="8"/>
        <v>38</v>
      </c>
    </row>
    <row r="68" spans="1:11">
      <c r="A68" s="135">
        <v>67</v>
      </c>
      <c r="B68" s="136" t="s">
        <v>159</v>
      </c>
      <c r="C68" s="137">
        <v>16475</v>
      </c>
      <c r="D68" s="137">
        <v>19031</v>
      </c>
      <c r="E68" s="138">
        <v>17964</v>
      </c>
      <c r="F68" s="139">
        <f>E68/'[1]4a_İl'!E68</f>
        <v>0.22140603431275882</v>
      </c>
      <c r="G68" s="140">
        <f t="shared" si="5"/>
        <v>4.8483840878862728E-3</v>
      </c>
      <c r="H68" s="140">
        <f t="shared" si="6"/>
        <v>9.0379362670713198E-2</v>
      </c>
      <c r="I68" s="141">
        <f t="shared" si="7"/>
        <v>1489</v>
      </c>
      <c r="J68" s="142">
        <f t="shared" si="9"/>
        <v>4.6463587400847519E-3</v>
      </c>
      <c r="K68" s="137">
        <f t="shared" si="8"/>
        <v>-1067</v>
      </c>
    </row>
    <row r="69" spans="1:11">
      <c r="A69" s="135">
        <v>68</v>
      </c>
      <c r="B69" s="136" t="s">
        <v>160</v>
      </c>
      <c r="C69" s="137">
        <v>6888</v>
      </c>
      <c r="D69" s="137">
        <v>7751</v>
      </c>
      <c r="E69" s="138">
        <v>7954</v>
      </c>
      <c r="F69" s="139">
        <f>E69/'[1]4a_İl'!E69</f>
        <v>0.17813710779153882</v>
      </c>
      <c r="G69" s="140">
        <f t="shared" si="5"/>
        <v>2.1467405385797939E-3</v>
      </c>
      <c r="H69" s="140">
        <f t="shared" si="6"/>
        <v>0.15476190476190477</v>
      </c>
      <c r="I69" s="141">
        <f t="shared" si="7"/>
        <v>1066</v>
      </c>
      <c r="J69" s="142">
        <f t="shared" si="9"/>
        <v>3.3264059213769948E-3</v>
      </c>
      <c r="K69" s="137">
        <f t="shared" si="8"/>
        <v>203</v>
      </c>
    </row>
    <row r="70" spans="1:11">
      <c r="A70" s="135">
        <v>69</v>
      </c>
      <c r="B70" s="136" t="s">
        <v>161</v>
      </c>
      <c r="C70" s="137">
        <v>731</v>
      </c>
      <c r="D70" s="137">
        <v>1032</v>
      </c>
      <c r="E70" s="138">
        <v>1045</v>
      </c>
      <c r="F70" s="139">
        <f>E70/'[1]4a_İl'!E70</f>
        <v>0.13283335451887632</v>
      </c>
      <c r="G70" s="140">
        <f t="shared" si="5"/>
        <v>2.8203971119133574E-4</v>
      </c>
      <c r="H70" s="140">
        <f t="shared" si="6"/>
        <v>0.42954856361149113</v>
      </c>
      <c r="I70" s="141">
        <f t="shared" si="7"/>
        <v>314</v>
      </c>
      <c r="J70" s="142">
        <f t="shared" si="9"/>
        <v>9.7982313256320488E-4</v>
      </c>
      <c r="K70" s="137">
        <f t="shared" si="8"/>
        <v>13</v>
      </c>
    </row>
    <row r="71" spans="1:11">
      <c r="A71" s="135">
        <v>70</v>
      </c>
      <c r="B71" s="136" t="s">
        <v>162</v>
      </c>
      <c r="C71" s="137">
        <v>12175</v>
      </c>
      <c r="D71" s="137">
        <v>12658</v>
      </c>
      <c r="E71" s="138">
        <v>12857</v>
      </c>
      <c r="F71" s="139">
        <f>E71/'[1]4a_İl'!E71</f>
        <v>0.30505860579888955</v>
      </c>
      <c r="G71" s="140">
        <f t="shared" si="5"/>
        <v>3.4700330782650754E-3</v>
      </c>
      <c r="H71" s="140">
        <f t="shared" si="6"/>
        <v>5.6016427104722794E-2</v>
      </c>
      <c r="I71" s="141">
        <f t="shared" si="7"/>
        <v>682</v>
      </c>
      <c r="J71" s="142">
        <f t="shared" si="9"/>
        <v>2.1281508802805916E-3</v>
      </c>
      <c r="K71" s="137">
        <f t="shared" si="8"/>
        <v>199</v>
      </c>
    </row>
    <row r="72" spans="1:11">
      <c r="A72" s="135">
        <v>71</v>
      </c>
      <c r="B72" s="136" t="s">
        <v>163</v>
      </c>
      <c r="C72" s="137">
        <v>4808</v>
      </c>
      <c r="D72" s="137">
        <v>5639</v>
      </c>
      <c r="E72" s="138">
        <v>5697</v>
      </c>
      <c r="F72" s="139">
        <f>E72/'[1]4a_İl'!E72</f>
        <v>0.16262274491893125</v>
      </c>
      <c r="G72" s="140">
        <f t="shared" si="5"/>
        <v>1.5375887412986027E-3</v>
      </c>
      <c r="H72" s="140">
        <f t="shared" si="6"/>
        <v>0.18490016638935108</v>
      </c>
      <c r="I72" s="141">
        <f t="shared" si="7"/>
        <v>889</v>
      </c>
      <c r="J72" s="142">
        <f t="shared" si="9"/>
        <v>2.7740852383716214E-3</v>
      </c>
      <c r="K72" s="137">
        <f t="shared" si="8"/>
        <v>58</v>
      </c>
    </row>
    <row r="73" spans="1:11">
      <c r="A73" s="135">
        <v>72</v>
      </c>
      <c r="B73" s="136" t="s">
        <v>164</v>
      </c>
      <c r="C73" s="137">
        <v>5465</v>
      </c>
      <c r="D73" s="137">
        <v>6763</v>
      </c>
      <c r="E73" s="138">
        <v>6486</v>
      </c>
      <c r="F73" s="139">
        <f>E73/'[1]4a_İl'!E73</f>
        <v>0.1491103039220194</v>
      </c>
      <c r="G73" s="140">
        <f t="shared" si="5"/>
        <v>1.7505354706095729E-3</v>
      </c>
      <c r="H73" s="140">
        <f t="shared" si="6"/>
        <v>0.18682525160109789</v>
      </c>
      <c r="I73" s="141">
        <f t="shared" si="7"/>
        <v>1021</v>
      </c>
      <c r="J73" s="142">
        <f t="shared" si="9"/>
        <v>3.18598540874851E-3</v>
      </c>
      <c r="K73" s="137">
        <f t="shared" si="8"/>
        <v>-277</v>
      </c>
    </row>
    <row r="74" spans="1:11">
      <c r="A74" s="135">
        <v>73</v>
      </c>
      <c r="B74" s="136" t="s">
        <v>165</v>
      </c>
      <c r="C74" s="137">
        <v>1530</v>
      </c>
      <c r="D74" s="137">
        <v>1791</v>
      </c>
      <c r="E74" s="138">
        <v>1729</v>
      </c>
      <c r="F74" s="139">
        <f>E74/'[1]4a_İl'!E74</f>
        <v>6.5102793885081708E-2</v>
      </c>
      <c r="G74" s="140">
        <f t="shared" si="5"/>
        <v>4.6664752215293731E-4</v>
      </c>
      <c r="H74" s="140">
        <f t="shared" si="6"/>
        <v>0.13006535947712419</v>
      </c>
      <c r="I74" s="141">
        <f t="shared" si="7"/>
        <v>199</v>
      </c>
      <c r="J74" s="142">
        <f t="shared" si="9"/>
        <v>6.2097071140152155E-4</v>
      </c>
      <c r="K74" s="137">
        <f t="shared" si="8"/>
        <v>-62</v>
      </c>
    </row>
    <row r="75" spans="1:11">
      <c r="A75" s="135">
        <v>74</v>
      </c>
      <c r="B75" s="136" t="s">
        <v>166</v>
      </c>
      <c r="C75" s="137">
        <v>6899</v>
      </c>
      <c r="D75" s="137">
        <v>7322</v>
      </c>
      <c r="E75" s="138">
        <v>7556</v>
      </c>
      <c r="F75" s="139">
        <f>E75/'[1]4a_İl'!E75</f>
        <v>0.27056253804561892</v>
      </c>
      <c r="G75" s="140">
        <f t="shared" si="5"/>
        <v>2.0393225433126632E-3</v>
      </c>
      <c r="H75" s="140">
        <f t="shared" si="6"/>
        <v>9.5231192926511082E-2</v>
      </c>
      <c r="I75" s="141">
        <f t="shared" si="7"/>
        <v>657</v>
      </c>
      <c r="J75" s="142">
        <f t="shared" si="9"/>
        <v>2.0501394843758778E-3</v>
      </c>
      <c r="K75" s="137">
        <f t="shared" si="8"/>
        <v>234</v>
      </c>
    </row>
    <row r="76" spans="1:11">
      <c r="A76" s="135">
        <v>75</v>
      </c>
      <c r="B76" s="136" t="s">
        <v>167</v>
      </c>
      <c r="C76" s="137">
        <v>822</v>
      </c>
      <c r="D76" s="137">
        <v>1303</v>
      </c>
      <c r="E76" s="138">
        <v>1338</v>
      </c>
      <c r="F76" s="139">
        <f>E76/'[1]4a_İl'!E76</f>
        <v>0.150016818028927</v>
      </c>
      <c r="G76" s="140">
        <f t="shared" si="5"/>
        <v>3.6111878810909779E-4</v>
      </c>
      <c r="H76" s="140">
        <f t="shared" si="6"/>
        <v>0.62773722627737227</v>
      </c>
      <c r="I76" s="141">
        <f t="shared" si="7"/>
        <v>516</v>
      </c>
      <c r="J76" s="142">
        <f t="shared" si="9"/>
        <v>1.6101552114732921E-3</v>
      </c>
      <c r="K76" s="137">
        <f t="shared" si="8"/>
        <v>35</v>
      </c>
    </row>
    <row r="77" spans="1:11">
      <c r="A77" s="135">
        <v>76</v>
      </c>
      <c r="B77" s="136" t="s">
        <v>168</v>
      </c>
      <c r="C77" s="137">
        <v>2064</v>
      </c>
      <c r="D77" s="137">
        <v>2466</v>
      </c>
      <c r="E77" s="138">
        <v>2116</v>
      </c>
      <c r="F77" s="139">
        <f>E77/'[1]4a_İl'!E77</f>
        <v>0.15768686191221404</v>
      </c>
      <c r="G77" s="140">
        <f t="shared" si="5"/>
        <v>5.7109667835489612E-4</v>
      </c>
      <c r="H77" s="140">
        <f t="shared" si="6"/>
        <v>2.5193798449612403E-2</v>
      </c>
      <c r="I77" s="141">
        <f t="shared" si="7"/>
        <v>52</v>
      </c>
      <c r="J77" s="142">
        <f t="shared" si="9"/>
        <v>1.6226370348180463E-4</v>
      </c>
      <c r="K77" s="137">
        <f t="shared" si="8"/>
        <v>-350</v>
      </c>
    </row>
    <row r="78" spans="1:11">
      <c r="A78" s="135">
        <v>77</v>
      </c>
      <c r="B78" s="136" t="s">
        <v>169</v>
      </c>
      <c r="C78" s="137">
        <v>10410</v>
      </c>
      <c r="D78" s="137">
        <v>11348</v>
      </c>
      <c r="E78" s="138">
        <v>11586</v>
      </c>
      <c r="F78" s="139">
        <f>E78/'[1]4a_İl'!E78</f>
        <v>0.2271141255341671</v>
      </c>
      <c r="G78" s="140">
        <f t="shared" si="5"/>
        <v>3.1269972190074791E-3</v>
      </c>
      <c r="H78" s="140">
        <f t="shared" si="6"/>
        <v>0.11296829971181556</v>
      </c>
      <c r="I78" s="141">
        <f t="shared" si="7"/>
        <v>1176</v>
      </c>
      <c r="J78" s="142">
        <f t="shared" si="9"/>
        <v>3.6696560633577352E-3</v>
      </c>
      <c r="K78" s="137">
        <f t="shared" si="8"/>
        <v>238</v>
      </c>
    </row>
    <row r="79" spans="1:11">
      <c r="A79" s="135">
        <v>78</v>
      </c>
      <c r="B79" s="136" t="s">
        <v>170</v>
      </c>
      <c r="C79" s="137">
        <v>7767</v>
      </c>
      <c r="D79" s="137">
        <v>9800</v>
      </c>
      <c r="E79" s="138">
        <v>9893</v>
      </c>
      <c r="F79" s="139">
        <f>E79/'[1]4a_İl'!E79</f>
        <v>0.23506629282896926</v>
      </c>
      <c r="G79" s="140">
        <f t="shared" si="5"/>
        <v>2.6700658974314682E-3</v>
      </c>
      <c r="H79" s="140">
        <f t="shared" si="6"/>
        <v>0.27372215784730269</v>
      </c>
      <c r="I79" s="141">
        <f t="shared" si="7"/>
        <v>2126</v>
      </c>
      <c r="J79" s="142">
        <f t="shared" si="9"/>
        <v>6.6340891077368586E-3</v>
      </c>
      <c r="K79" s="137">
        <f t="shared" si="8"/>
        <v>93</v>
      </c>
    </row>
    <row r="80" spans="1:11">
      <c r="A80" s="135">
        <v>79</v>
      </c>
      <c r="B80" s="136" t="s">
        <v>171</v>
      </c>
      <c r="C80" s="137">
        <v>1888</v>
      </c>
      <c r="D80" s="137">
        <v>1971</v>
      </c>
      <c r="E80" s="138">
        <v>1800</v>
      </c>
      <c r="F80" s="139">
        <f>E80/'[1]4a_İl'!E80</f>
        <v>0.14756517461878996</v>
      </c>
      <c r="G80" s="140">
        <f t="shared" si="5"/>
        <v>4.8581002884631996E-4</v>
      </c>
      <c r="H80" s="140">
        <f t="shared" si="6"/>
        <v>-4.6610169491525424E-2</v>
      </c>
      <c r="I80" s="141">
        <f t="shared" si="7"/>
        <v>-88</v>
      </c>
      <c r="J80" s="142">
        <f t="shared" si="9"/>
        <v>-2.7460011358459242E-4</v>
      </c>
      <c r="K80" s="137">
        <f t="shared" si="8"/>
        <v>-171</v>
      </c>
    </row>
    <row r="81" spans="1:11">
      <c r="A81" s="135">
        <v>80</v>
      </c>
      <c r="B81" s="136" t="s">
        <v>172</v>
      </c>
      <c r="C81" s="137">
        <v>8246</v>
      </c>
      <c r="D81" s="137">
        <v>8924</v>
      </c>
      <c r="E81" s="138">
        <v>8681</v>
      </c>
      <c r="F81" s="139">
        <f>E81/'[1]4a_İl'!E81</f>
        <v>0.17855894028837649</v>
      </c>
      <c r="G81" s="140">
        <f t="shared" si="5"/>
        <v>2.3429538113416129E-3</v>
      </c>
      <c r="H81" s="140">
        <f t="shared" si="6"/>
        <v>5.2752849866601989E-2</v>
      </c>
      <c r="I81" s="141">
        <f t="shared" si="7"/>
        <v>435</v>
      </c>
      <c r="J81" s="142">
        <f t="shared" si="9"/>
        <v>1.3573982887420193E-3</v>
      </c>
      <c r="K81" s="137">
        <f t="shared" si="8"/>
        <v>-243</v>
      </c>
    </row>
    <row r="82" spans="1:11" ht="15" thickBot="1">
      <c r="A82" s="135">
        <v>81</v>
      </c>
      <c r="B82" s="136" t="s">
        <v>173</v>
      </c>
      <c r="C82" s="137">
        <v>19599</v>
      </c>
      <c r="D82" s="137">
        <v>24033</v>
      </c>
      <c r="E82" s="138">
        <v>20673</v>
      </c>
      <c r="F82" s="139">
        <f>E82/'[1]4a_İl'!E82</f>
        <v>0.27148804286445954</v>
      </c>
      <c r="G82" s="140">
        <f t="shared" si="5"/>
        <v>5.5795281812999848E-3</v>
      </c>
      <c r="H82" s="140">
        <f t="shared" si="6"/>
        <v>5.4798714220113273E-2</v>
      </c>
      <c r="I82" s="141">
        <f t="shared" si="7"/>
        <v>1074</v>
      </c>
      <c r="J82" s="142">
        <f t="shared" si="9"/>
        <v>3.351369568066503E-3</v>
      </c>
      <c r="K82" s="137">
        <f t="shared" si="8"/>
        <v>-3360</v>
      </c>
    </row>
    <row r="83" spans="1:11" s="13" customFormat="1" ht="15" thickBot="1">
      <c r="A83" s="196" t="s">
        <v>174</v>
      </c>
      <c r="B83" s="197"/>
      <c r="C83" s="143">
        <v>3384686</v>
      </c>
      <c r="D83" s="143">
        <v>3695575</v>
      </c>
      <c r="E83" s="144">
        <v>3705152</v>
      </c>
      <c r="F83" s="145">
        <f>E83/'[1]4a_İl'!E83</f>
        <v>0.26672512062427672</v>
      </c>
      <c r="G83" s="146">
        <f t="shared" si="5"/>
        <v>1</v>
      </c>
      <c r="H83" s="146">
        <f t="shared" si="6"/>
        <v>9.4681160970323391E-2</v>
      </c>
      <c r="I83" s="147">
        <f t="shared" si="7"/>
        <v>320466</v>
      </c>
      <c r="J83" s="148">
        <f t="shared" si="9"/>
        <v>1</v>
      </c>
      <c r="K83" s="143">
        <f t="shared" si="8"/>
        <v>9577</v>
      </c>
    </row>
    <row r="84" spans="1:11">
      <c r="C84" s="149"/>
      <c r="F84" s="150"/>
      <c r="J84" s="18"/>
    </row>
    <row r="85" spans="1:11">
      <c r="F85" s="29"/>
      <c r="J85" s="18"/>
    </row>
    <row r="86" spans="1:11">
      <c r="J86" s="18"/>
    </row>
    <row r="87" spans="1:11">
      <c r="J87" s="18"/>
    </row>
    <row r="88" spans="1:11">
      <c r="J88" s="18"/>
    </row>
    <row r="89" spans="1:11">
      <c r="J89" s="18"/>
    </row>
  </sheetData>
  <mergeCells count="1">
    <mergeCell ref="A83:B8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81" activePane="bottomLeft" state="frozen"/>
      <selection pane="bottomLeft" activeCell="J75" sqref="J75"/>
    </sheetView>
  </sheetViews>
  <sheetFormatPr defaultColWidth="8.81640625" defaultRowHeight="14.5"/>
  <cols>
    <col min="1" max="1" width="18.26953125" style="9" bestFit="1" customWidth="1"/>
    <col min="2" max="2" width="12" style="9" customWidth="1"/>
    <col min="3" max="3" width="12" style="9" bestFit="1" customWidth="1"/>
    <col min="4" max="4" width="12" style="9" customWidth="1"/>
    <col min="5" max="5" width="22.453125" style="9" customWidth="1"/>
    <col min="6" max="6" width="26.453125" style="9" customWidth="1"/>
    <col min="7" max="7" width="27.453125" style="9" customWidth="1"/>
    <col min="8" max="16384" width="8.81640625" style="9"/>
  </cols>
  <sheetData>
    <row r="1" spans="1:8" ht="43.5">
      <c r="A1" s="4" t="s">
        <v>175</v>
      </c>
      <c r="B1" s="4">
        <v>41913</v>
      </c>
      <c r="C1" s="4">
        <v>42248</v>
      </c>
      <c r="D1" s="4">
        <v>42278</v>
      </c>
      <c r="E1" s="1" t="s">
        <v>350</v>
      </c>
      <c r="F1" s="2" t="s">
        <v>351</v>
      </c>
      <c r="G1" s="2" t="s">
        <v>352</v>
      </c>
      <c r="H1" s="1" t="s">
        <v>264</v>
      </c>
    </row>
    <row r="2" spans="1:8">
      <c r="A2" s="63" t="s">
        <v>176</v>
      </c>
      <c r="B2" s="78">
        <v>1737</v>
      </c>
      <c r="C2" s="79">
        <v>1803</v>
      </c>
      <c r="D2" s="39">
        <v>1991</v>
      </c>
      <c r="E2" s="56">
        <f>D2/$D$83</f>
        <v>2.351871101871102E-2</v>
      </c>
      <c r="F2" s="56">
        <f t="shared" ref="F2:F33" si="0">(D2-B2)/B2</f>
        <v>0.14622913068508925</v>
      </c>
      <c r="G2" s="38">
        <f t="shared" ref="G2:G33" si="1">D2-B2</f>
        <v>254</v>
      </c>
      <c r="H2" s="38">
        <f>D2-C2</f>
        <v>188</v>
      </c>
    </row>
    <row r="3" spans="1:8">
      <c r="A3" s="63" t="s">
        <v>177</v>
      </c>
      <c r="B3" s="78">
        <v>259</v>
      </c>
      <c r="C3" s="79">
        <v>244</v>
      </c>
      <c r="D3" s="39">
        <v>254</v>
      </c>
      <c r="E3" s="56">
        <f t="shared" ref="E3:E66" si="2">D3/$D$83</f>
        <v>3.0003780003780003E-3</v>
      </c>
      <c r="F3" s="56">
        <f t="shared" si="0"/>
        <v>-1.9305019305019305E-2</v>
      </c>
      <c r="G3" s="38">
        <f t="shared" si="1"/>
        <v>-5</v>
      </c>
      <c r="H3" s="38">
        <f t="shared" ref="H3:H66" si="3">D3-C3</f>
        <v>10</v>
      </c>
    </row>
    <row r="4" spans="1:8">
      <c r="A4" s="63" t="s">
        <v>178</v>
      </c>
      <c r="B4" s="78">
        <v>290</v>
      </c>
      <c r="C4" s="79">
        <v>393</v>
      </c>
      <c r="D4" s="39">
        <v>466</v>
      </c>
      <c r="E4" s="56">
        <f t="shared" si="2"/>
        <v>5.5046305046305049E-3</v>
      </c>
      <c r="F4" s="56">
        <f t="shared" si="0"/>
        <v>0.60689655172413792</v>
      </c>
      <c r="G4" s="38">
        <f t="shared" si="1"/>
        <v>176</v>
      </c>
      <c r="H4" s="38">
        <f t="shared" si="3"/>
        <v>73</v>
      </c>
    </row>
    <row r="5" spans="1:8">
      <c r="A5" s="63" t="s">
        <v>179</v>
      </c>
      <c r="B5" s="78">
        <v>123</v>
      </c>
      <c r="C5" s="79">
        <v>98</v>
      </c>
      <c r="D5" s="39">
        <v>85</v>
      </c>
      <c r="E5" s="56">
        <f t="shared" si="2"/>
        <v>1.004063504063504E-3</v>
      </c>
      <c r="F5" s="56">
        <f t="shared" si="0"/>
        <v>-0.30894308943089432</v>
      </c>
      <c r="G5" s="38">
        <f t="shared" si="1"/>
        <v>-38</v>
      </c>
      <c r="H5" s="38">
        <f t="shared" si="3"/>
        <v>-13</v>
      </c>
    </row>
    <row r="6" spans="1:8">
      <c r="A6" s="63" t="s">
        <v>180</v>
      </c>
      <c r="B6" s="78">
        <v>107</v>
      </c>
      <c r="C6" s="79">
        <v>160</v>
      </c>
      <c r="D6" s="39">
        <v>151</v>
      </c>
      <c r="E6" s="56">
        <f t="shared" si="2"/>
        <v>1.7836892836892836E-3</v>
      </c>
      <c r="F6" s="56">
        <f t="shared" si="0"/>
        <v>0.41121495327102803</v>
      </c>
      <c r="G6" s="38">
        <f t="shared" si="1"/>
        <v>44</v>
      </c>
      <c r="H6" s="38">
        <f t="shared" si="3"/>
        <v>-9</v>
      </c>
    </row>
    <row r="7" spans="1:8">
      <c r="A7" s="63" t="s">
        <v>181</v>
      </c>
      <c r="B7" s="78">
        <v>173</v>
      </c>
      <c r="C7" s="79">
        <v>160</v>
      </c>
      <c r="D7" s="39">
        <v>355</v>
      </c>
      <c r="E7" s="56">
        <f t="shared" si="2"/>
        <v>4.1934416934416938E-3</v>
      </c>
      <c r="F7" s="56">
        <f t="shared" si="0"/>
        <v>1.0520231213872833</v>
      </c>
      <c r="G7" s="38">
        <f t="shared" si="1"/>
        <v>182</v>
      </c>
      <c r="H7" s="38">
        <f t="shared" si="3"/>
        <v>195</v>
      </c>
    </row>
    <row r="8" spans="1:8">
      <c r="A8" s="63" t="s">
        <v>182</v>
      </c>
      <c r="B8" s="78">
        <v>4808</v>
      </c>
      <c r="C8" s="79">
        <v>5522</v>
      </c>
      <c r="D8" s="39">
        <v>5842</v>
      </c>
      <c r="E8" s="56">
        <f t="shared" si="2"/>
        <v>6.9008694008694013E-2</v>
      </c>
      <c r="F8" s="56">
        <f t="shared" si="0"/>
        <v>0.21505823627287854</v>
      </c>
      <c r="G8" s="38">
        <f t="shared" si="1"/>
        <v>1034</v>
      </c>
      <c r="H8" s="38">
        <f t="shared" si="3"/>
        <v>320</v>
      </c>
    </row>
    <row r="9" spans="1:8">
      <c r="A9" s="63" t="s">
        <v>183</v>
      </c>
      <c r="B9" s="78">
        <v>5687</v>
      </c>
      <c r="C9" s="79">
        <v>3378</v>
      </c>
      <c r="D9" s="39">
        <v>6875</v>
      </c>
      <c r="E9" s="56">
        <f t="shared" si="2"/>
        <v>8.1211018711018712E-2</v>
      </c>
      <c r="F9" s="56">
        <f t="shared" si="0"/>
        <v>0.20889748549323017</v>
      </c>
      <c r="G9" s="38">
        <f t="shared" si="1"/>
        <v>1188</v>
      </c>
      <c r="H9" s="38">
        <f t="shared" si="3"/>
        <v>3497</v>
      </c>
    </row>
    <row r="10" spans="1:8">
      <c r="A10" s="63" t="s">
        <v>184</v>
      </c>
      <c r="B10" s="78">
        <v>40</v>
      </c>
      <c r="C10" s="79">
        <v>46</v>
      </c>
      <c r="D10" s="39">
        <v>51</v>
      </c>
      <c r="E10" s="56">
        <f t="shared" si="2"/>
        <v>6.0243810243810244E-4</v>
      </c>
      <c r="F10" s="56">
        <f t="shared" si="0"/>
        <v>0.27500000000000002</v>
      </c>
      <c r="G10" s="38">
        <f t="shared" si="1"/>
        <v>11</v>
      </c>
      <c r="H10" s="38">
        <f t="shared" si="3"/>
        <v>5</v>
      </c>
    </row>
    <row r="11" spans="1:8">
      <c r="A11" s="63" t="s">
        <v>185</v>
      </c>
      <c r="B11" s="78">
        <v>145</v>
      </c>
      <c r="C11" s="79">
        <v>153</v>
      </c>
      <c r="D11" s="39">
        <v>157</v>
      </c>
      <c r="E11" s="56">
        <f t="shared" si="2"/>
        <v>1.8545643545643546E-3</v>
      </c>
      <c r="F11" s="56">
        <f t="shared" si="0"/>
        <v>8.2758620689655171E-2</v>
      </c>
      <c r="G11" s="38">
        <f t="shared" si="1"/>
        <v>12</v>
      </c>
      <c r="H11" s="38">
        <f t="shared" si="3"/>
        <v>4</v>
      </c>
    </row>
    <row r="12" spans="1:8">
      <c r="A12" s="63" t="s">
        <v>186</v>
      </c>
      <c r="B12" s="78">
        <v>1097</v>
      </c>
      <c r="C12" s="79">
        <v>755</v>
      </c>
      <c r="D12" s="39">
        <v>1136</v>
      </c>
      <c r="E12" s="56">
        <f t="shared" si="2"/>
        <v>1.3419013419013418E-2</v>
      </c>
      <c r="F12" s="56">
        <f t="shared" si="0"/>
        <v>3.5551504102096627E-2</v>
      </c>
      <c r="G12" s="38">
        <f t="shared" si="1"/>
        <v>39</v>
      </c>
      <c r="H12" s="38">
        <f t="shared" si="3"/>
        <v>381</v>
      </c>
    </row>
    <row r="13" spans="1:8">
      <c r="A13" s="63" t="s">
        <v>187</v>
      </c>
      <c r="B13" s="78">
        <v>989</v>
      </c>
      <c r="C13" s="79">
        <v>714</v>
      </c>
      <c r="D13" s="39">
        <v>918</v>
      </c>
      <c r="E13" s="56">
        <f t="shared" si="2"/>
        <v>1.0843885843885844E-2</v>
      </c>
      <c r="F13" s="56">
        <f t="shared" si="0"/>
        <v>-7.1789686552072796E-2</v>
      </c>
      <c r="G13" s="38">
        <f t="shared" si="1"/>
        <v>-71</v>
      </c>
      <c r="H13" s="38">
        <f t="shared" si="3"/>
        <v>204</v>
      </c>
    </row>
    <row r="14" spans="1:8">
      <c r="A14" s="63" t="s">
        <v>188</v>
      </c>
      <c r="B14" s="78">
        <v>217</v>
      </c>
      <c r="C14" s="79">
        <v>167</v>
      </c>
      <c r="D14" s="39">
        <v>193</v>
      </c>
      <c r="E14" s="56">
        <f t="shared" si="2"/>
        <v>2.2798147798147798E-3</v>
      </c>
      <c r="F14" s="56">
        <f t="shared" si="0"/>
        <v>-0.11059907834101383</v>
      </c>
      <c r="G14" s="38">
        <f t="shared" si="1"/>
        <v>-24</v>
      </c>
      <c r="H14" s="38">
        <f t="shared" si="3"/>
        <v>26</v>
      </c>
    </row>
    <row r="15" spans="1:8">
      <c r="A15" s="63" t="s">
        <v>189</v>
      </c>
      <c r="B15" s="78">
        <v>152</v>
      </c>
      <c r="C15" s="79">
        <v>252</v>
      </c>
      <c r="D15" s="39">
        <v>269</v>
      </c>
      <c r="E15" s="56">
        <f t="shared" si="2"/>
        <v>3.1775656775656774E-3</v>
      </c>
      <c r="F15" s="56">
        <f t="shared" si="0"/>
        <v>0.76973684210526316</v>
      </c>
      <c r="G15" s="38">
        <f t="shared" si="1"/>
        <v>117</v>
      </c>
      <c r="H15" s="38">
        <f t="shared" si="3"/>
        <v>17</v>
      </c>
    </row>
    <row r="16" spans="1:8">
      <c r="A16" s="63" t="s">
        <v>190</v>
      </c>
      <c r="B16" s="78">
        <v>34</v>
      </c>
      <c r="C16" s="79">
        <v>36</v>
      </c>
      <c r="D16" s="39">
        <v>42</v>
      </c>
      <c r="E16" s="56">
        <f t="shared" si="2"/>
        <v>4.9612549612549608E-4</v>
      </c>
      <c r="F16" s="56">
        <f t="shared" si="0"/>
        <v>0.23529411764705882</v>
      </c>
      <c r="G16" s="38">
        <f t="shared" si="1"/>
        <v>8</v>
      </c>
      <c r="H16" s="38">
        <f t="shared" si="3"/>
        <v>6</v>
      </c>
    </row>
    <row r="17" spans="1:8">
      <c r="A17" s="63" t="s">
        <v>191</v>
      </c>
      <c r="B17" s="78">
        <v>257</v>
      </c>
      <c r="C17" s="79">
        <v>213</v>
      </c>
      <c r="D17" s="39">
        <v>250</v>
      </c>
      <c r="E17" s="56">
        <f t="shared" si="2"/>
        <v>2.9531279531279531E-3</v>
      </c>
      <c r="F17" s="56">
        <f t="shared" si="0"/>
        <v>-2.7237354085603113E-2</v>
      </c>
      <c r="G17" s="38">
        <f t="shared" si="1"/>
        <v>-7</v>
      </c>
      <c r="H17" s="38">
        <f t="shared" si="3"/>
        <v>37</v>
      </c>
    </row>
    <row r="18" spans="1:8">
      <c r="A18" s="63" t="s">
        <v>192</v>
      </c>
      <c r="B18" s="78">
        <v>213</v>
      </c>
      <c r="C18" s="79">
        <v>128</v>
      </c>
      <c r="D18" s="39">
        <v>84</v>
      </c>
      <c r="E18" s="56">
        <f t="shared" si="2"/>
        <v>9.9225099225099217E-4</v>
      </c>
      <c r="F18" s="56">
        <f t="shared" si="0"/>
        <v>-0.60563380281690138</v>
      </c>
      <c r="G18" s="38">
        <f t="shared" si="1"/>
        <v>-129</v>
      </c>
      <c r="H18" s="38">
        <f t="shared" si="3"/>
        <v>-44</v>
      </c>
    </row>
    <row r="19" spans="1:8">
      <c r="A19" s="63" t="s">
        <v>193</v>
      </c>
      <c r="B19" s="78">
        <v>79</v>
      </c>
      <c r="C19" s="79">
        <v>109</v>
      </c>
      <c r="D19" s="39">
        <v>113</v>
      </c>
      <c r="E19" s="56">
        <f t="shared" si="2"/>
        <v>1.3348138348138348E-3</v>
      </c>
      <c r="F19" s="56">
        <f t="shared" si="0"/>
        <v>0.43037974683544306</v>
      </c>
      <c r="G19" s="38">
        <f t="shared" si="1"/>
        <v>34</v>
      </c>
      <c r="H19" s="38">
        <f t="shared" si="3"/>
        <v>4</v>
      </c>
    </row>
    <row r="20" spans="1:8">
      <c r="A20" s="63" t="s">
        <v>194</v>
      </c>
      <c r="B20" s="78">
        <v>225</v>
      </c>
      <c r="C20" s="79">
        <v>249</v>
      </c>
      <c r="D20" s="39">
        <v>352</v>
      </c>
      <c r="E20" s="56">
        <f t="shared" si="2"/>
        <v>4.1580041580041582E-3</v>
      </c>
      <c r="F20" s="56">
        <f t="shared" si="0"/>
        <v>0.56444444444444442</v>
      </c>
      <c r="G20" s="38">
        <f t="shared" si="1"/>
        <v>127</v>
      </c>
      <c r="H20" s="38">
        <f t="shared" si="3"/>
        <v>103</v>
      </c>
    </row>
    <row r="21" spans="1:8">
      <c r="A21" s="63" t="s">
        <v>195</v>
      </c>
      <c r="B21" s="78">
        <v>156</v>
      </c>
      <c r="C21" s="79">
        <v>178</v>
      </c>
      <c r="D21" s="39">
        <v>194</v>
      </c>
      <c r="E21" s="56">
        <f t="shared" si="2"/>
        <v>2.2916272916272918E-3</v>
      </c>
      <c r="F21" s="56">
        <f t="shared" si="0"/>
        <v>0.24358974358974358</v>
      </c>
      <c r="G21" s="38">
        <f t="shared" si="1"/>
        <v>38</v>
      </c>
      <c r="H21" s="38">
        <f t="shared" si="3"/>
        <v>16</v>
      </c>
    </row>
    <row r="22" spans="1:8">
      <c r="A22" s="63" t="s">
        <v>196</v>
      </c>
      <c r="B22" s="78">
        <v>3604</v>
      </c>
      <c r="C22" s="79">
        <v>3932</v>
      </c>
      <c r="D22" s="39">
        <v>3987</v>
      </c>
      <c r="E22" s="56">
        <f t="shared" si="2"/>
        <v>4.7096484596484599E-2</v>
      </c>
      <c r="F22" s="56">
        <f t="shared" si="0"/>
        <v>0.10627081021087681</v>
      </c>
      <c r="G22" s="38">
        <f t="shared" si="1"/>
        <v>383</v>
      </c>
      <c r="H22" s="38">
        <f t="shared" si="3"/>
        <v>55</v>
      </c>
    </row>
    <row r="23" spans="1:8">
      <c r="A23" s="63" t="s">
        <v>197</v>
      </c>
      <c r="B23" s="78">
        <v>404</v>
      </c>
      <c r="C23" s="79">
        <v>398</v>
      </c>
      <c r="D23" s="39">
        <v>439</v>
      </c>
      <c r="E23" s="56">
        <f t="shared" si="2"/>
        <v>5.1856926856926853E-3</v>
      </c>
      <c r="F23" s="56">
        <f t="shared" si="0"/>
        <v>8.6633663366336627E-2</v>
      </c>
      <c r="G23" s="38">
        <f t="shared" si="1"/>
        <v>35</v>
      </c>
      <c r="H23" s="38">
        <f t="shared" si="3"/>
        <v>41</v>
      </c>
    </row>
    <row r="24" spans="1:8">
      <c r="A24" s="63" t="s">
        <v>198</v>
      </c>
      <c r="B24" s="78">
        <v>89</v>
      </c>
      <c r="C24" s="79">
        <v>79</v>
      </c>
      <c r="D24" s="39">
        <v>119</v>
      </c>
      <c r="E24" s="56">
        <f t="shared" si="2"/>
        <v>1.4056889056889056E-3</v>
      </c>
      <c r="F24" s="56">
        <f t="shared" si="0"/>
        <v>0.33707865168539325</v>
      </c>
      <c r="G24" s="38">
        <f t="shared" si="1"/>
        <v>30</v>
      </c>
      <c r="H24" s="38">
        <f t="shared" si="3"/>
        <v>40</v>
      </c>
    </row>
    <row r="25" spans="1:8">
      <c r="A25" s="63" t="s">
        <v>199</v>
      </c>
      <c r="B25" s="78">
        <v>383</v>
      </c>
      <c r="C25" s="79">
        <v>324</v>
      </c>
      <c r="D25" s="39">
        <v>373</v>
      </c>
      <c r="E25" s="56">
        <f t="shared" si="2"/>
        <v>4.4060669060669057E-3</v>
      </c>
      <c r="F25" s="56">
        <f t="shared" si="0"/>
        <v>-2.6109660574412531E-2</v>
      </c>
      <c r="G25" s="38">
        <f t="shared" si="1"/>
        <v>-10</v>
      </c>
      <c r="H25" s="38">
        <f t="shared" si="3"/>
        <v>49</v>
      </c>
    </row>
    <row r="26" spans="1:8">
      <c r="A26" s="63" t="s">
        <v>200</v>
      </c>
      <c r="B26" s="78">
        <v>857</v>
      </c>
      <c r="C26" s="79">
        <v>915</v>
      </c>
      <c r="D26" s="39">
        <v>1111</v>
      </c>
      <c r="E26" s="56">
        <f t="shared" si="2"/>
        <v>1.3123700623700624E-2</v>
      </c>
      <c r="F26" s="56">
        <f t="shared" si="0"/>
        <v>0.29638273045507585</v>
      </c>
      <c r="G26" s="38">
        <f t="shared" si="1"/>
        <v>254</v>
      </c>
      <c r="H26" s="38">
        <f t="shared" si="3"/>
        <v>196</v>
      </c>
    </row>
    <row r="27" spans="1:8">
      <c r="A27" s="63" t="s">
        <v>113</v>
      </c>
      <c r="B27" s="78">
        <v>591</v>
      </c>
      <c r="C27" s="79">
        <v>635</v>
      </c>
      <c r="D27" s="39">
        <v>638</v>
      </c>
      <c r="E27" s="56">
        <f t="shared" si="2"/>
        <v>7.5363825363825368E-3</v>
      </c>
      <c r="F27" s="56">
        <f t="shared" si="0"/>
        <v>7.952622673434856E-2</v>
      </c>
      <c r="G27" s="38">
        <f t="shared" si="1"/>
        <v>47</v>
      </c>
      <c r="H27" s="38">
        <f t="shared" si="3"/>
        <v>3</v>
      </c>
    </row>
    <row r="28" spans="1:8">
      <c r="A28" s="63" t="s">
        <v>201</v>
      </c>
      <c r="B28" s="78">
        <v>396</v>
      </c>
      <c r="C28" s="79">
        <v>478</v>
      </c>
      <c r="D28" s="39">
        <v>604</v>
      </c>
      <c r="E28" s="56">
        <f t="shared" si="2"/>
        <v>7.1347571347571345E-3</v>
      </c>
      <c r="F28" s="56">
        <f t="shared" si="0"/>
        <v>0.5252525252525253</v>
      </c>
      <c r="G28" s="38">
        <f t="shared" si="1"/>
        <v>208</v>
      </c>
      <c r="H28" s="38">
        <f t="shared" si="3"/>
        <v>126</v>
      </c>
    </row>
    <row r="29" spans="1:8">
      <c r="A29" s="63" t="s">
        <v>202</v>
      </c>
      <c r="B29" s="78">
        <v>237</v>
      </c>
      <c r="C29" s="79">
        <v>239</v>
      </c>
      <c r="D29" s="39">
        <v>256</v>
      </c>
      <c r="E29" s="56">
        <f t="shared" si="2"/>
        <v>3.0240030240030239E-3</v>
      </c>
      <c r="F29" s="56">
        <f t="shared" si="0"/>
        <v>8.0168776371308023E-2</v>
      </c>
      <c r="G29" s="38">
        <f t="shared" si="1"/>
        <v>19</v>
      </c>
      <c r="H29" s="38">
        <f t="shared" si="3"/>
        <v>17</v>
      </c>
    </row>
    <row r="30" spans="1:8">
      <c r="A30" s="63" t="s">
        <v>203</v>
      </c>
      <c r="B30" s="78">
        <v>399</v>
      </c>
      <c r="C30" s="79">
        <v>329</v>
      </c>
      <c r="D30" s="39">
        <v>382</v>
      </c>
      <c r="E30" s="56">
        <f t="shared" si="2"/>
        <v>4.5123795123795125E-3</v>
      </c>
      <c r="F30" s="56">
        <f t="shared" si="0"/>
        <v>-4.2606516290726815E-2</v>
      </c>
      <c r="G30" s="38">
        <f t="shared" si="1"/>
        <v>-17</v>
      </c>
      <c r="H30" s="38">
        <f t="shared" si="3"/>
        <v>53</v>
      </c>
    </row>
    <row r="31" spans="1:8">
      <c r="A31" s="63" t="s">
        <v>204</v>
      </c>
      <c r="B31" s="78">
        <v>158</v>
      </c>
      <c r="C31" s="79">
        <v>123</v>
      </c>
      <c r="D31" s="39">
        <v>143</v>
      </c>
      <c r="E31" s="56">
        <f t="shared" si="2"/>
        <v>1.6891891891891893E-3</v>
      </c>
      <c r="F31" s="56">
        <f t="shared" si="0"/>
        <v>-9.49367088607595E-2</v>
      </c>
      <c r="G31" s="38">
        <f t="shared" si="1"/>
        <v>-15</v>
      </c>
      <c r="H31" s="38">
        <f t="shared" si="3"/>
        <v>20</v>
      </c>
    </row>
    <row r="32" spans="1:8">
      <c r="A32" s="63" t="s">
        <v>205</v>
      </c>
      <c r="B32" s="78">
        <v>367</v>
      </c>
      <c r="C32" s="79">
        <v>370</v>
      </c>
      <c r="D32" s="39">
        <v>588</v>
      </c>
      <c r="E32" s="56">
        <f t="shared" si="2"/>
        <v>6.9457569457569458E-3</v>
      </c>
      <c r="F32" s="56">
        <f t="shared" si="0"/>
        <v>0.60217983651226159</v>
      </c>
      <c r="G32" s="38">
        <f t="shared" si="1"/>
        <v>221</v>
      </c>
      <c r="H32" s="38">
        <f t="shared" si="3"/>
        <v>218</v>
      </c>
    </row>
    <row r="33" spans="1:8">
      <c r="A33" s="63" t="s">
        <v>206</v>
      </c>
      <c r="B33" s="78">
        <v>678</v>
      </c>
      <c r="C33" s="79">
        <v>701</v>
      </c>
      <c r="D33" s="39">
        <v>692</v>
      </c>
      <c r="E33" s="56">
        <f t="shared" si="2"/>
        <v>8.1742581742581741E-3</v>
      </c>
      <c r="F33" s="56">
        <f t="shared" si="0"/>
        <v>2.0648967551622419E-2</v>
      </c>
      <c r="G33" s="38">
        <f t="shared" si="1"/>
        <v>14</v>
      </c>
      <c r="H33" s="38">
        <f t="shared" si="3"/>
        <v>-9</v>
      </c>
    </row>
    <row r="34" spans="1:8">
      <c r="A34" s="63" t="s">
        <v>207</v>
      </c>
      <c r="B34" s="78">
        <v>1104</v>
      </c>
      <c r="C34" s="79">
        <v>1699</v>
      </c>
      <c r="D34" s="39">
        <v>1832</v>
      </c>
      <c r="E34" s="56">
        <f t="shared" si="2"/>
        <v>2.1640521640521642E-2</v>
      </c>
      <c r="F34" s="56">
        <f t="shared" ref="F34:F65" si="4">(D34-B34)/B34</f>
        <v>0.65942028985507251</v>
      </c>
      <c r="G34" s="38">
        <f t="shared" ref="G34:G65" si="5">D34-B34</f>
        <v>728</v>
      </c>
      <c r="H34" s="38">
        <f t="shared" si="3"/>
        <v>133</v>
      </c>
    </row>
    <row r="35" spans="1:8">
      <c r="A35" s="63" t="s">
        <v>208</v>
      </c>
      <c r="B35" s="78">
        <v>322</v>
      </c>
      <c r="C35" s="79">
        <v>346</v>
      </c>
      <c r="D35" s="39">
        <v>293</v>
      </c>
      <c r="E35" s="56">
        <f t="shared" si="2"/>
        <v>3.4610659610659609E-3</v>
      </c>
      <c r="F35" s="56">
        <f t="shared" si="4"/>
        <v>-9.0062111801242239E-2</v>
      </c>
      <c r="G35" s="38">
        <f t="shared" si="5"/>
        <v>-29</v>
      </c>
      <c r="H35" s="38">
        <f t="shared" si="3"/>
        <v>-53</v>
      </c>
    </row>
    <row r="36" spans="1:8">
      <c r="A36" s="63" t="s">
        <v>209</v>
      </c>
      <c r="B36" s="78">
        <v>90</v>
      </c>
      <c r="C36" s="79">
        <v>80</v>
      </c>
      <c r="D36" s="39">
        <v>89</v>
      </c>
      <c r="E36" s="56">
        <f t="shared" si="2"/>
        <v>1.0513135513135514E-3</v>
      </c>
      <c r="F36" s="56">
        <f t="shared" si="4"/>
        <v>-1.1111111111111112E-2</v>
      </c>
      <c r="G36" s="38">
        <f t="shared" si="5"/>
        <v>-1</v>
      </c>
      <c r="H36" s="38">
        <f t="shared" si="3"/>
        <v>9</v>
      </c>
    </row>
    <row r="37" spans="1:8">
      <c r="A37" s="63" t="s">
        <v>210</v>
      </c>
      <c r="B37" s="78">
        <v>35</v>
      </c>
      <c r="C37" s="79">
        <v>44</v>
      </c>
      <c r="D37" s="39">
        <v>84</v>
      </c>
      <c r="E37" s="56">
        <f t="shared" si="2"/>
        <v>9.9225099225099217E-4</v>
      </c>
      <c r="F37" s="56">
        <f t="shared" si="4"/>
        <v>1.4</v>
      </c>
      <c r="G37" s="38">
        <f t="shared" si="5"/>
        <v>49</v>
      </c>
      <c r="H37" s="38">
        <f t="shared" si="3"/>
        <v>40</v>
      </c>
    </row>
    <row r="38" spans="1:8">
      <c r="A38" s="63" t="s">
        <v>211</v>
      </c>
      <c r="B38" s="78">
        <v>889</v>
      </c>
      <c r="C38" s="79">
        <v>682</v>
      </c>
      <c r="D38" s="39">
        <v>739</v>
      </c>
      <c r="E38" s="56">
        <f t="shared" si="2"/>
        <v>8.7294462294462295E-3</v>
      </c>
      <c r="F38" s="56">
        <f t="shared" si="4"/>
        <v>-0.1687289088863892</v>
      </c>
      <c r="G38" s="38">
        <f t="shared" si="5"/>
        <v>-150</v>
      </c>
      <c r="H38" s="38">
        <f t="shared" si="3"/>
        <v>57</v>
      </c>
    </row>
    <row r="39" spans="1:8">
      <c r="A39" s="63" t="s">
        <v>212</v>
      </c>
      <c r="B39" s="78">
        <v>52</v>
      </c>
      <c r="C39" s="79">
        <v>59</v>
      </c>
      <c r="D39" s="39">
        <v>84</v>
      </c>
      <c r="E39" s="56">
        <f t="shared" si="2"/>
        <v>9.9225099225099217E-4</v>
      </c>
      <c r="F39" s="56">
        <f t="shared" si="4"/>
        <v>0.61538461538461542</v>
      </c>
      <c r="G39" s="38">
        <f t="shared" si="5"/>
        <v>32</v>
      </c>
      <c r="H39" s="38">
        <f t="shared" si="3"/>
        <v>25</v>
      </c>
    </row>
    <row r="40" spans="1:8">
      <c r="A40" s="63" t="s">
        <v>213</v>
      </c>
      <c r="B40" s="78">
        <v>177</v>
      </c>
      <c r="C40" s="79">
        <v>275</v>
      </c>
      <c r="D40" s="39">
        <v>290</v>
      </c>
      <c r="E40" s="56">
        <f t="shared" si="2"/>
        <v>3.4256284256284257E-3</v>
      </c>
      <c r="F40" s="56">
        <f t="shared" si="4"/>
        <v>0.6384180790960452</v>
      </c>
      <c r="G40" s="38">
        <f t="shared" si="5"/>
        <v>113</v>
      </c>
      <c r="H40" s="38">
        <f t="shared" si="3"/>
        <v>15</v>
      </c>
    </row>
    <row r="41" spans="1:8">
      <c r="A41" s="63" t="s">
        <v>214</v>
      </c>
      <c r="B41" s="78">
        <v>19361</v>
      </c>
      <c r="C41" s="79">
        <v>22546</v>
      </c>
      <c r="D41" s="39">
        <v>23019</v>
      </c>
      <c r="E41" s="56">
        <f t="shared" si="2"/>
        <v>0.27191220941220939</v>
      </c>
      <c r="F41" s="56">
        <f t="shared" si="4"/>
        <v>0.18893652187387014</v>
      </c>
      <c r="G41" s="38">
        <f t="shared" si="5"/>
        <v>3658</v>
      </c>
      <c r="H41" s="38">
        <f t="shared" si="3"/>
        <v>473</v>
      </c>
    </row>
    <row r="42" spans="1:8">
      <c r="A42" s="63" t="s">
        <v>215</v>
      </c>
      <c r="B42" s="78">
        <v>4878</v>
      </c>
      <c r="C42" s="79">
        <v>5114</v>
      </c>
      <c r="D42" s="39">
        <v>5562</v>
      </c>
      <c r="E42" s="56">
        <f t="shared" si="2"/>
        <v>6.5701190701190695E-2</v>
      </c>
      <c r="F42" s="56">
        <f t="shared" si="4"/>
        <v>0.14022140221402213</v>
      </c>
      <c r="G42" s="38">
        <f t="shared" si="5"/>
        <v>684</v>
      </c>
      <c r="H42" s="38">
        <f t="shared" si="3"/>
        <v>448</v>
      </c>
    </row>
    <row r="43" spans="1:8">
      <c r="A43" s="63" t="s">
        <v>216</v>
      </c>
      <c r="B43" s="78">
        <v>795</v>
      </c>
      <c r="C43" s="79">
        <v>695</v>
      </c>
      <c r="D43" s="39">
        <v>828</v>
      </c>
      <c r="E43" s="56">
        <f t="shared" si="2"/>
        <v>9.7807597807597815E-3</v>
      </c>
      <c r="F43" s="56">
        <f t="shared" si="4"/>
        <v>4.1509433962264149E-2</v>
      </c>
      <c r="G43" s="38">
        <f t="shared" si="5"/>
        <v>33</v>
      </c>
      <c r="H43" s="38">
        <f t="shared" si="3"/>
        <v>133</v>
      </c>
    </row>
    <row r="44" spans="1:8">
      <c r="A44" s="63" t="s">
        <v>217</v>
      </c>
      <c r="B44" s="78">
        <v>135</v>
      </c>
      <c r="C44" s="79">
        <v>164</v>
      </c>
      <c r="D44" s="39">
        <v>195</v>
      </c>
      <c r="E44" s="56">
        <f t="shared" si="2"/>
        <v>2.3034398034398034E-3</v>
      </c>
      <c r="F44" s="56">
        <f t="shared" si="4"/>
        <v>0.44444444444444442</v>
      </c>
      <c r="G44" s="38">
        <f t="shared" si="5"/>
        <v>60</v>
      </c>
      <c r="H44" s="38">
        <f t="shared" si="3"/>
        <v>31</v>
      </c>
    </row>
    <row r="45" spans="1:8">
      <c r="A45" s="63" t="s">
        <v>218</v>
      </c>
      <c r="B45" s="78">
        <v>169</v>
      </c>
      <c r="C45" s="79">
        <v>163</v>
      </c>
      <c r="D45" s="39">
        <v>247</v>
      </c>
      <c r="E45" s="56">
        <f t="shared" si="2"/>
        <v>2.9176904176904175E-3</v>
      </c>
      <c r="F45" s="56">
        <f t="shared" si="4"/>
        <v>0.46153846153846156</v>
      </c>
      <c r="G45" s="38">
        <f t="shared" si="5"/>
        <v>78</v>
      </c>
      <c r="H45" s="38">
        <f t="shared" si="3"/>
        <v>84</v>
      </c>
    </row>
    <row r="46" spans="1:8">
      <c r="A46" s="63" t="s">
        <v>219</v>
      </c>
      <c r="B46" s="78">
        <v>69</v>
      </c>
      <c r="C46" s="79">
        <v>64</v>
      </c>
      <c r="D46" s="39">
        <v>80</v>
      </c>
      <c r="E46" s="56">
        <f t="shared" si="2"/>
        <v>9.4500094500094499E-4</v>
      </c>
      <c r="F46" s="56">
        <f t="shared" si="4"/>
        <v>0.15942028985507245</v>
      </c>
      <c r="G46" s="38">
        <f t="shared" si="5"/>
        <v>11</v>
      </c>
      <c r="H46" s="38">
        <f t="shared" si="3"/>
        <v>16</v>
      </c>
    </row>
    <row r="47" spans="1:8">
      <c r="A47" s="63" t="s">
        <v>220</v>
      </c>
      <c r="B47" s="78">
        <v>189</v>
      </c>
      <c r="C47" s="79">
        <v>191</v>
      </c>
      <c r="D47" s="39">
        <v>214</v>
      </c>
      <c r="E47" s="56">
        <f t="shared" si="2"/>
        <v>2.5278775278775277E-3</v>
      </c>
      <c r="F47" s="56">
        <f t="shared" si="4"/>
        <v>0.13227513227513227</v>
      </c>
      <c r="G47" s="38">
        <f t="shared" si="5"/>
        <v>25</v>
      </c>
      <c r="H47" s="38">
        <f t="shared" si="3"/>
        <v>23</v>
      </c>
    </row>
    <row r="48" spans="1:8">
      <c r="A48" s="63" t="s">
        <v>221</v>
      </c>
      <c r="B48" s="78">
        <v>961</v>
      </c>
      <c r="C48" s="79">
        <v>1212</v>
      </c>
      <c r="D48" s="39">
        <v>1335</v>
      </c>
      <c r="E48" s="56">
        <f t="shared" si="2"/>
        <v>1.576970326970327E-2</v>
      </c>
      <c r="F48" s="56">
        <f t="shared" si="4"/>
        <v>0.3891779396462019</v>
      </c>
      <c r="G48" s="38">
        <f t="shared" si="5"/>
        <v>374</v>
      </c>
      <c r="H48" s="38">
        <f t="shared" si="3"/>
        <v>123</v>
      </c>
    </row>
    <row r="49" spans="1:8">
      <c r="A49" s="63" t="s">
        <v>223</v>
      </c>
      <c r="B49" s="78">
        <v>42</v>
      </c>
      <c r="C49" s="79">
        <v>30</v>
      </c>
      <c r="D49" s="39">
        <v>121</v>
      </c>
      <c r="E49" s="56">
        <f t="shared" si="2"/>
        <v>1.4293139293139294E-3</v>
      </c>
      <c r="F49" s="56">
        <f t="shared" si="4"/>
        <v>1.8809523809523809</v>
      </c>
      <c r="G49" s="38">
        <f t="shared" si="5"/>
        <v>79</v>
      </c>
      <c r="H49" s="38">
        <f t="shared" si="3"/>
        <v>91</v>
      </c>
    </row>
    <row r="50" spans="1:8">
      <c r="A50" s="63" t="s">
        <v>131</v>
      </c>
      <c r="B50" s="78">
        <v>204</v>
      </c>
      <c r="C50" s="79">
        <v>204</v>
      </c>
      <c r="D50" s="39">
        <v>170</v>
      </c>
      <c r="E50" s="56">
        <f t="shared" si="2"/>
        <v>2.0081270081270079E-3</v>
      </c>
      <c r="F50" s="56">
        <f t="shared" si="4"/>
        <v>-0.16666666666666666</v>
      </c>
      <c r="G50" s="38">
        <f t="shared" si="5"/>
        <v>-34</v>
      </c>
      <c r="H50" s="38">
        <f t="shared" si="3"/>
        <v>-34</v>
      </c>
    </row>
    <row r="51" spans="1:8">
      <c r="A51" s="63" t="s">
        <v>224</v>
      </c>
      <c r="B51" s="78">
        <v>262</v>
      </c>
      <c r="C51" s="79">
        <v>328</v>
      </c>
      <c r="D51" s="39">
        <v>307</v>
      </c>
      <c r="E51" s="56">
        <f t="shared" si="2"/>
        <v>3.6264411264411264E-3</v>
      </c>
      <c r="F51" s="56">
        <f t="shared" si="4"/>
        <v>0.1717557251908397</v>
      </c>
      <c r="G51" s="38">
        <f t="shared" si="5"/>
        <v>45</v>
      </c>
      <c r="H51" s="38">
        <f t="shared" si="3"/>
        <v>-21</v>
      </c>
    </row>
    <row r="52" spans="1:8">
      <c r="A52" s="63" t="s">
        <v>222</v>
      </c>
      <c r="B52" s="78">
        <v>102</v>
      </c>
      <c r="C52" s="79">
        <v>94</v>
      </c>
      <c r="D52" s="39">
        <v>89</v>
      </c>
      <c r="E52" s="56">
        <f t="shared" si="2"/>
        <v>1.0513135513135514E-3</v>
      </c>
      <c r="F52" s="56">
        <f t="shared" si="4"/>
        <v>-0.12745098039215685</v>
      </c>
      <c r="G52" s="38">
        <f t="shared" si="5"/>
        <v>-13</v>
      </c>
      <c r="H52" s="38">
        <f t="shared" si="3"/>
        <v>-5</v>
      </c>
    </row>
    <row r="53" spans="1:8">
      <c r="A53" s="63" t="s">
        <v>225</v>
      </c>
      <c r="B53" s="78">
        <v>2690</v>
      </c>
      <c r="C53" s="79">
        <v>2549</v>
      </c>
      <c r="D53" s="39">
        <v>2700</v>
      </c>
      <c r="E53" s="56">
        <f t="shared" si="2"/>
        <v>3.1893781893781892E-2</v>
      </c>
      <c r="F53" s="56">
        <f t="shared" si="4"/>
        <v>3.7174721189591076E-3</v>
      </c>
      <c r="G53" s="38">
        <f t="shared" si="5"/>
        <v>10</v>
      </c>
      <c r="H53" s="38">
        <f t="shared" si="3"/>
        <v>151</v>
      </c>
    </row>
    <row r="54" spans="1:8">
      <c r="A54" s="63" t="s">
        <v>226</v>
      </c>
      <c r="B54" s="78">
        <v>1060</v>
      </c>
      <c r="C54" s="79">
        <v>1324</v>
      </c>
      <c r="D54" s="39">
        <v>1333</v>
      </c>
      <c r="E54" s="56">
        <f t="shared" si="2"/>
        <v>1.5746078246078245E-2</v>
      </c>
      <c r="F54" s="56">
        <f t="shared" si="4"/>
        <v>0.25754716981132075</v>
      </c>
      <c r="G54" s="38">
        <f t="shared" si="5"/>
        <v>273</v>
      </c>
      <c r="H54" s="38">
        <f t="shared" si="3"/>
        <v>9</v>
      </c>
    </row>
    <row r="55" spans="1:8">
      <c r="A55" s="63" t="s">
        <v>227</v>
      </c>
      <c r="B55" s="78">
        <v>414</v>
      </c>
      <c r="C55" s="79">
        <v>432</v>
      </c>
      <c r="D55" s="39">
        <v>435</v>
      </c>
      <c r="E55" s="56">
        <f t="shared" si="2"/>
        <v>5.1384426384426382E-3</v>
      </c>
      <c r="F55" s="56">
        <f t="shared" si="4"/>
        <v>5.0724637681159424E-2</v>
      </c>
      <c r="G55" s="38">
        <f t="shared" si="5"/>
        <v>21</v>
      </c>
      <c r="H55" s="38">
        <f t="shared" si="3"/>
        <v>3</v>
      </c>
    </row>
    <row r="56" spans="1:8">
      <c r="A56" s="63" t="s">
        <v>228</v>
      </c>
      <c r="B56" s="78">
        <v>363</v>
      </c>
      <c r="C56" s="79">
        <v>440</v>
      </c>
      <c r="D56" s="39">
        <v>521</v>
      </c>
      <c r="E56" s="56">
        <f t="shared" si="2"/>
        <v>6.1543186543186546E-3</v>
      </c>
      <c r="F56" s="56">
        <f t="shared" si="4"/>
        <v>0.43526170798898073</v>
      </c>
      <c r="G56" s="38">
        <f t="shared" si="5"/>
        <v>158</v>
      </c>
      <c r="H56" s="38">
        <f t="shared" si="3"/>
        <v>81</v>
      </c>
    </row>
    <row r="57" spans="1:8">
      <c r="A57" s="63" t="s">
        <v>229</v>
      </c>
      <c r="B57" s="78">
        <v>1089</v>
      </c>
      <c r="C57" s="79">
        <v>1138</v>
      </c>
      <c r="D57" s="39">
        <v>1274</v>
      </c>
      <c r="E57" s="56">
        <f t="shared" si="2"/>
        <v>1.5049140049140049E-2</v>
      </c>
      <c r="F57" s="56">
        <f t="shared" si="4"/>
        <v>0.16988062442607896</v>
      </c>
      <c r="G57" s="38">
        <f t="shared" si="5"/>
        <v>185</v>
      </c>
      <c r="H57" s="38">
        <f t="shared" si="3"/>
        <v>136</v>
      </c>
    </row>
    <row r="58" spans="1:8">
      <c r="A58" s="63" t="s">
        <v>230</v>
      </c>
      <c r="B58" s="78">
        <v>432</v>
      </c>
      <c r="C58" s="79">
        <v>309</v>
      </c>
      <c r="D58" s="39">
        <v>290</v>
      </c>
      <c r="E58" s="56">
        <f t="shared" si="2"/>
        <v>3.4256284256284257E-3</v>
      </c>
      <c r="F58" s="56">
        <f t="shared" si="4"/>
        <v>-0.32870370370370372</v>
      </c>
      <c r="G58" s="38">
        <f t="shared" si="5"/>
        <v>-142</v>
      </c>
      <c r="H58" s="38">
        <f t="shared" si="3"/>
        <v>-19</v>
      </c>
    </row>
    <row r="59" spans="1:8">
      <c r="A59" s="63" t="s">
        <v>231</v>
      </c>
      <c r="B59" s="78">
        <v>1847</v>
      </c>
      <c r="C59" s="79">
        <v>1209</v>
      </c>
      <c r="D59" s="39">
        <v>1472</v>
      </c>
      <c r="E59" s="56">
        <f t="shared" si="2"/>
        <v>1.7388017388017388E-2</v>
      </c>
      <c r="F59" s="56">
        <f t="shared" si="4"/>
        <v>-0.20303194369247429</v>
      </c>
      <c r="G59" s="38">
        <f t="shared" si="5"/>
        <v>-375</v>
      </c>
      <c r="H59" s="38">
        <f t="shared" si="3"/>
        <v>263</v>
      </c>
    </row>
    <row r="60" spans="1:8">
      <c r="A60" s="63" t="s">
        <v>232</v>
      </c>
      <c r="B60" s="78">
        <v>1952</v>
      </c>
      <c r="C60" s="79">
        <v>894</v>
      </c>
      <c r="D60" s="39">
        <v>2534</v>
      </c>
      <c r="E60" s="56">
        <f t="shared" si="2"/>
        <v>2.9932904932904934E-2</v>
      </c>
      <c r="F60" s="56">
        <f t="shared" si="4"/>
        <v>0.29815573770491804</v>
      </c>
      <c r="G60" s="38">
        <f t="shared" si="5"/>
        <v>582</v>
      </c>
      <c r="H60" s="38">
        <f t="shared" si="3"/>
        <v>1640</v>
      </c>
    </row>
    <row r="61" spans="1:8">
      <c r="A61" s="63" t="s">
        <v>233</v>
      </c>
      <c r="B61" s="78">
        <v>144</v>
      </c>
      <c r="C61" s="79">
        <v>66</v>
      </c>
      <c r="D61" s="39">
        <v>88</v>
      </c>
      <c r="E61" s="56">
        <f t="shared" si="2"/>
        <v>1.0395010395010396E-3</v>
      </c>
      <c r="F61" s="56">
        <f t="shared" si="4"/>
        <v>-0.3888888888888889</v>
      </c>
      <c r="G61" s="38">
        <f t="shared" si="5"/>
        <v>-56</v>
      </c>
      <c r="H61" s="38">
        <f t="shared" si="3"/>
        <v>22</v>
      </c>
    </row>
    <row r="62" spans="1:8">
      <c r="A62" s="63" t="s">
        <v>234</v>
      </c>
      <c r="B62" s="78">
        <v>145</v>
      </c>
      <c r="C62" s="79">
        <v>185</v>
      </c>
      <c r="D62" s="39">
        <v>181</v>
      </c>
      <c r="E62" s="56">
        <f t="shared" si="2"/>
        <v>2.1380646380646379E-3</v>
      </c>
      <c r="F62" s="56">
        <f t="shared" si="4"/>
        <v>0.24827586206896551</v>
      </c>
      <c r="G62" s="38">
        <f t="shared" si="5"/>
        <v>36</v>
      </c>
      <c r="H62" s="38">
        <f t="shared" si="3"/>
        <v>-4</v>
      </c>
    </row>
    <row r="63" spans="1:8">
      <c r="A63" s="63" t="s">
        <v>235</v>
      </c>
      <c r="B63" s="78">
        <v>203</v>
      </c>
      <c r="C63" s="79">
        <v>206</v>
      </c>
      <c r="D63" s="39">
        <v>188</v>
      </c>
      <c r="E63" s="56">
        <f t="shared" si="2"/>
        <v>2.2207522207522206E-3</v>
      </c>
      <c r="F63" s="56">
        <f t="shared" si="4"/>
        <v>-7.3891625615763554E-2</v>
      </c>
      <c r="G63" s="38">
        <f t="shared" si="5"/>
        <v>-15</v>
      </c>
      <c r="H63" s="38">
        <f t="shared" si="3"/>
        <v>-18</v>
      </c>
    </row>
    <row r="64" spans="1:8">
      <c r="A64" s="63" t="s">
        <v>236</v>
      </c>
      <c r="B64" s="78">
        <v>431</v>
      </c>
      <c r="C64" s="79">
        <v>332</v>
      </c>
      <c r="D64" s="39">
        <v>419</v>
      </c>
      <c r="E64" s="56">
        <f t="shared" si="2"/>
        <v>4.9494424494424495E-3</v>
      </c>
      <c r="F64" s="56">
        <f t="shared" si="4"/>
        <v>-2.7842227378190254E-2</v>
      </c>
      <c r="G64" s="38">
        <f t="shared" si="5"/>
        <v>-12</v>
      </c>
      <c r="H64" s="38">
        <f t="shared" si="3"/>
        <v>87</v>
      </c>
    </row>
    <row r="65" spans="1:8">
      <c r="A65" s="63" t="s">
        <v>237</v>
      </c>
      <c r="B65" s="78">
        <v>411</v>
      </c>
      <c r="C65" s="79">
        <v>297</v>
      </c>
      <c r="D65" s="39">
        <v>415</v>
      </c>
      <c r="E65" s="56">
        <f t="shared" si="2"/>
        <v>4.9021924021924023E-3</v>
      </c>
      <c r="F65" s="56">
        <f t="shared" si="4"/>
        <v>9.7323600973236012E-3</v>
      </c>
      <c r="G65" s="38">
        <f t="shared" si="5"/>
        <v>4</v>
      </c>
      <c r="H65" s="38">
        <f t="shared" si="3"/>
        <v>118</v>
      </c>
    </row>
    <row r="66" spans="1:8">
      <c r="A66" s="63" t="s">
        <v>238</v>
      </c>
      <c r="B66" s="78">
        <v>220</v>
      </c>
      <c r="C66" s="79">
        <v>177</v>
      </c>
      <c r="D66" s="39">
        <v>289</v>
      </c>
      <c r="E66" s="56">
        <f t="shared" si="2"/>
        <v>3.4138159138159137E-3</v>
      </c>
      <c r="F66" s="56">
        <f t="shared" ref="F66:F83" si="6">(D66-B66)/B66</f>
        <v>0.31363636363636366</v>
      </c>
      <c r="G66" s="38">
        <f t="shared" ref="G66:G83" si="7">D66-B66</f>
        <v>69</v>
      </c>
      <c r="H66" s="38">
        <f t="shared" si="3"/>
        <v>112</v>
      </c>
    </row>
    <row r="67" spans="1:8">
      <c r="A67" s="63" t="s">
        <v>239</v>
      </c>
      <c r="B67" s="78">
        <v>766</v>
      </c>
      <c r="C67" s="79">
        <v>886</v>
      </c>
      <c r="D67" s="39">
        <v>959</v>
      </c>
      <c r="E67" s="56">
        <f t="shared" ref="E67:E83" si="8">D67/$D$83</f>
        <v>1.1328198828198828E-2</v>
      </c>
      <c r="F67" s="56">
        <f t="shared" si="6"/>
        <v>0.25195822454308092</v>
      </c>
      <c r="G67" s="38">
        <f t="shared" si="7"/>
        <v>193</v>
      </c>
      <c r="H67" s="38">
        <f t="shared" ref="H67:H83" si="9">D67-C67</f>
        <v>73</v>
      </c>
    </row>
    <row r="68" spans="1:8">
      <c r="A68" s="63" t="s">
        <v>240</v>
      </c>
      <c r="B68" s="78">
        <v>622</v>
      </c>
      <c r="C68" s="79">
        <v>641</v>
      </c>
      <c r="D68" s="39">
        <v>692</v>
      </c>
      <c r="E68" s="56">
        <f t="shared" si="8"/>
        <v>8.1742581742581741E-3</v>
      </c>
      <c r="F68" s="56">
        <f t="shared" si="6"/>
        <v>0.11254019292604502</v>
      </c>
      <c r="G68" s="38">
        <f t="shared" si="7"/>
        <v>70</v>
      </c>
      <c r="H68" s="38">
        <f t="shared" si="9"/>
        <v>51</v>
      </c>
    </row>
    <row r="69" spans="1:8">
      <c r="A69" s="63" t="s">
        <v>241</v>
      </c>
      <c r="B69" s="78">
        <v>110</v>
      </c>
      <c r="C69" s="79">
        <v>80</v>
      </c>
      <c r="D69" s="39">
        <v>84</v>
      </c>
      <c r="E69" s="56">
        <f t="shared" si="8"/>
        <v>9.9225099225099217E-4</v>
      </c>
      <c r="F69" s="56">
        <f t="shared" si="6"/>
        <v>-0.23636363636363636</v>
      </c>
      <c r="G69" s="38">
        <f t="shared" si="7"/>
        <v>-26</v>
      </c>
      <c r="H69" s="38">
        <f t="shared" si="9"/>
        <v>4</v>
      </c>
    </row>
    <row r="70" spans="1:8">
      <c r="A70" s="63" t="s">
        <v>242</v>
      </c>
      <c r="B70" s="78">
        <v>119</v>
      </c>
      <c r="C70" s="79">
        <v>95</v>
      </c>
      <c r="D70" s="39">
        <v>114</v>
      </c>
      <c r="E70" s="56">
        <f t="shared" si="8"/>
        <v>1.3466263466263466E-3</v>
      </c>
      <c r="F70" s="56">
        <f t="shared" si="6"/>
        <v>-4.2016806722689079E-2</v>
      </c>
      <c r="G70" s="38">
        <f t="shared" si="7"/>
        <v>-5</v>
      </c>
      <c r="H70" s="38">
        <f t="shared" si="9"/>
        <v>19</v>
      </c>
    </row>
    <row r="71" spans="1:8">
      <c r="A71" s="63" t="s">
        <v>243</v>
      </c>
      <c r="B71" s="78">
        <v>336</v>
      </c>
      <c r="C71" s="79">
        <v>341</v>
      </c>
      <c r="D71" s="39">
        <v>607</v>
      </c>
      <c r="E71" s="56">
        <f t="shared" si="8"/>
        <v>7.1701946701946701E-3</v>
      </c>
      <c r="F71" s="56">
        <f t="shared" si="6"/>
        <v>0.80654761904761907</v>
      </c>
      <c r="G71" s="38">
        <f t="shared" si="7"/>
        <v>271</v>
      </c>
      <c r="H71" s="38">
        <f t="shared" si="9"/>
        <v>266</v>
      </c>
    </row>
    <row r="72" spans="1:8">
      <c r="A72" s="63" t="s">
        <v>244</v>
      </c>
      <c r="B72" s="78">
        <v>526</v>
      </c>
      <c r="C72" s="79">
        <v>466</v>
      </c>
      <c r="D72" s="39">
        <v>533</v>
      </c>
      <c r="E72" s="56">
        <f t="shared" si="8"/>
        <v>6.2960687960687961E-3</v>
      </c>
      <c r="F72" s="56">
        <f t="shared" si="6"/>
        <v>1.3307984790874524E-2</v>
      </c>
      <c r="G72" s="38">
        <f t="shared" si="7"/>
        <v>7</v>
      </c>
      <c r="H72" s="38">
        <f t="shared" si="9"/>
        <v>67</v>
      </c>
    </row>
    <row r="73" spans="1:8">
      <c r="A73" s="63" t="s">
        <v>245</v>
      </c>
      <c r="B73" s="78">
        <v>95</v>
      </c>
      <c r="C73" s="79">
        <v>170</v>
      </c>
      <c r="D73" s="39">
        <v>174</v>
      </c>
      <c r="E73" s="56">
        <f t="shared" si="8"/>
        <v>2.0553770553770555E-3</v>
      </c>
      <c r="F73" s="56">
        <f t="shared" si="6"/>
        <v>0.83157894736842108</v>
      </c>
      <c r="G73" s="38">
        <f t="shared" si="7"/>
        <v>79</v>
      </c>
      <c r="H73" s="38">
        <f t="shared" si="9"/>
        <v>4</v>
      </c>
    </row>
    <row r="74" spans="1:8">
      <c r="A74" s="63" t="s">
        <v>246</v>
      </c>
      <c r="B74" s="78">
        <v>1380</v>
      </c>
      <c r="C74" s="79">
        <v>1479</v>
      </c>
      <c r="D74" s="39">
        <v>1684</v>
      </c>
      <c r="E74" s="56">
        <f t="shared" si="8"/>
        <v>1.9892269892269894E-2</v>
      </c>
      <c r="F74" s="56">
        <f t="shared" si="6"/>
        <v>0.22028985507246376</v>
      </c>
      <c r="G74" s="38">
        <f t="shared" si="7"/>
        <v>304</v>
      </c>
      <c r="H74" s="38">
        <f t="shared" si="9"/>
        <v>205</v>
      </c>
    </row>
    <row r="75" spans="1:8">
      <c r="A75" s="63" t="s">
        <v>247</v>
      </c>
      <c r="B75" s="78">
        <v>298</v>
      </c>
      <c r="C75" s="79">
        <v>309</v>
      </c>
      <c r="D75" s="39">
        <v>347</v>
      </c>
      <c r="E75" s="56">
        <f t="shared" si="8"/>
        <v>4.0989415989415986E-3</v>
      </c>
      <c r="F75" s="56">
        <f t="shared" si="6"/>
        <v>0.16442953020134229</v>
      </c>
      <c r="G75" s="38">
        <f t="shared" si="7"/>
        <v>49</v>
      </c>
      <c r="H75" s="38">
        <f t="shared" si="9"/>
        <v>38</v>
      </c>
    </row>
    <row r="76" spans="1:8">
      <c r="A76" s="63" t="s">
        <v>248</v>
      </c>
      <c r="B76" s="78">
        <v>545</v>
      </c>
      <c r="C76" s="79">
        <v>543</v>
      </c>
      <c r="D76" s="39">
        <v>620</v>
      </c>
      <c r="E76" s="56">
        <f t="shared" si="8"/>
        <v>7.3237573237573241E-3</v>
      </c>
      <c r="F76" s="56">
        <f t="shared" si="6"/>
        <v>0.13761467889908258</v>
      </c>
      <c r="G76" s="38">
        <f t="shared" si="7"/>
        <v>75</v>
      </c>
      <c r="H76" s="38">
        <f t="shared" si="9"/>
        <v>77</v>
      </c>
    </row>
    <row r="77" spans="1:8">
      <c r="A77" s="63" t="s">
        <v>249</v>
      </c>
      <c r="B77" s="78">
        <v>47</v>
      </c>
      <c r="C77" s="79">
        <v>31</v>
      </c>
      <c r="D77" s="39">
        <v>37</v>
      </c>
      <c r="E77" s="56">
        <f t="shared" si="8"/>
        <v>4.3706293706293706E-4</v>
      </c>
      <c r="F77" s="56">
        <f t="shared" si="6"/>
        <v>-0.21276595744680851</v>
      </c>
      <c r="G77" s="38">
        <f t="shared" si="7"/>
        <v>-10</v>
      </c>
      <c r="H77" s="38">
        <f t="shared" si="9"/>
        <v>6</v>
      </c>
    </row>
    <row r="78" spans="1:8">
      <c r="A78" s="63" t="s">
        <v>250</v>
      </c>
      <c r="B78" s="78">
        <v>405</v>
      </c>
      <c r="C78" s="79">
        <v>340</v>
      </c>
      <c r="D78" s="39">
        <v>419</v>
      </c>
      <c r="E78" s="56">
        <f t="shared" si="8"/>
        <v>4.9494424494424495E-3</v>
      </c>
      <c r="F78" s="56">
        <f t="shared" si="6"/>
        <v>3.4567901234567898E-2</v>
      </c>
      <c r="G78" s="38">
        <f t="shared" si="7"/>
        <v>14</v>
      </c>
      <c r="H78" s="38">
        <f t="shared" si="9"/>
        <v>79</v>
      </c>
    </row>
    <row r="79" spans="1:8">
      <c r="A79" s="63" t="s">
        <v>251</v>
      </c>
      <c r="B79" s="78">
        <v>318</v>
      </c>
      <c r="C79" s="79">
        <v>347</v>
      </c>
      <c r="D79" s="39">
        <v>539</v>
      </c>
      <c r="E79" s="56">
        <f t="shared" si="8"/>
        <v>6.3669438669438673E-3</v>
      </c>
      <c r="F79" s="56">
        <f t="shared" si="6"/>
        <v>0.69496855345911945</v>
      </c>
      <c r="G79" s="38">
        <f t="shared" si="7"/>
        <v>221</v>
      </c>
      <c r="H79" s="38">
        <f t="shared" si="9"/>
        <v>192</v>
      </c>
    </row>
    <row r="80" spans="1:8">
      <c r="A80" s="63" t="s">
        <v>252</v>
      </c>
      <c r="B80" s="78">
        <v>185</v>
      </c>
      <c r="C80" s="79">
        <v>211</v>
      </c>
      <c r="D80" s="39">
        <v>288</v>
      </c>
      <c r="E80" s="56">
        <f t="shared" si="8"/>
        <v>3.4020034020034022E-3</v>
      </c>
      <c r="F80" s="56">
        <f t="shared" si="6"/>
        <v>0.55675675675675673</v>
      </c>
      <c r="G80" s="38">
        <f t="shared" si="7"/>
        <v>103</v>
      </c>
      <c r="H80" s="38">
        <f t="shared" si="9"/>
        <v>77</v>
      </c>
    </row>
    <row r="81" spans="1:9">
      <c r="A81" s="63" t="s">
        <v>253</v>
      </c>
      <c r="B81" s="78">
        <v>209</v>
      </c>
      <c r="C81" s="79">
        <v>211</v>
      </c>
      <c r="D81" s="39">
        <v>232</v>
      </c>
      <c r="E81" s="56">
        <f t="shared" si="8"/>
        <v>2.7405027405027404E-3</v>
      </c>
      <c r="F81" s="56">
        <f t="shared" si="6"/>
        <v>0.11004784688995216</v>
      </c>
      <c r="G81" s="38">
        <f t="shared" si="7"/>
        <v>23</v>
      </c>
      <c r="H81" s="38">
        <f t="shared" si="9"/>
        <v>21</v>
      </c>
    </row>
    <row r="82" spans="1:9">
      <c r="A82" s="63" t="s">
        <v>254</v>
      </c>
      <c r="B82" s="78">
        <v>441</v>
      </c>
      <c r="C82" s="79">
        <v>435</v>
      </c>
      <c r="D82" s="39">
        <v>500</v>
      </c>
      <c r="E82" s="56">
        <f t="shared" si="8"/>
        <v>5.9062559062559063E-3</v>
      </c>
      <c r="F82" s="56">
        <f t="shared" si="6"/>
        <v>0.13378684807256236</v>
      </c>
      <c r="G82" s="38">
        <f t="shared" si="7"/>
        <v>59</v>
      </c>
      <c r="H82" s="38">
        <f t="shared" si="9"/>
        <v>65</v>
      </c>
    </row>
    <row r="83" spans="1:9" s="13" customFormat="1">
      <c r="A83" s="64" t="s">
        <v>174</v>
      </c>
      <c r="B83" s="96">
        <v>72590</v>
      </c>
      <c r="C83" s="97">
        <v>73414</v>
      </c>
      <c r="D83" s="100">
        <v>84656</v>
      </c>
      <c r="E83" s="56">
        <f t="shared" si="8"/>
        <v>1</v>
      </c>
      <c r="F83" s="56">
        <f t="shared" si="6"/>
        <v>0.1662212425953988</v>
      </c>
      <c r="G83" s="38">
        <f t="shared" si="7"/>
        <v>12066</v>
      </c>
      <c r="H83" s="38">
        <f t="shared" si="9"/>
        <v>11242</v>
      </c>
      <c r="I83" s="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70" activePane="bottomLeft" state="frozen"/>
      <selection pane="bottomLeft" activeCell="G2" sqref="G2:H83"/>
    </sheetView>
  </sheetViews>
  <sheetFormatPr defaultColWidth="8.81640625" defaultRowHeight="16.5" customHeight="1"/>
  <cols>
    <col min="1" max="1" width="18.26953125" style="9" bestFit="1" customWidth="1"/>
    <col min="2" max="2" width="12" style="9" customWidth="1"/>
    <col min="3" max="3" width="12" style="9" bestFit="1" customWidth="1"/>
    <col min="4" max="4" width="12" style="9" customWidth="1"/>
    <col min="5" max="5" width="21.453125" style="9" customWidth="1"/>
    <col min="6" max="6" width="31.1796875" style="9" customWidth="1"/>
    <col min="7" max="7" width="36.7265625" style="9" customWidth="1"/>
    <col min="8" max="16384" width="8.81640625" style="9"/>
  </cols>
  <sheetData>
    <row r="1" spans="1:8" ht="55.5" customHeight="1">
      <c r="A1" s="26" t="s">
        <v>175</v>
      </c>
      <c r="B1" s="4">
        <v>41913</v>
      </c>
      <c r="C1" s="4">
        <v>42248</v>
      </c>
      <c r="D1" s="4">
        <v>42278</v>
      </c>
      <c r="E1" s="1" t="s">
        <v>350</v>
      </c>
      <c r="F1" s="2" t="s">
        <v>353</v>
      </c>
      <c r="G1" s="2" t="s">
        <v>354</v>
      </c>
      <c r="H1" s="2" t="s">
        <v>264</v>
      </c>
    </row>
    <row r="2" spans="1:8" ht="16.5" customHeight="1">
      <c r="A2" s="63" t="s">
        <v>176</v>
      </c>
      <c r="B2" s="62">
        <v>818</v>
      </c>
      <c r="C2" s="38">
        <v>881</v>
      </c>
      <c r="D2" s="39">
        <v>881</v>
      </c>
      <c r="E2" s="56">
        <f>D2/$D$83</f>
        <v>2.6512187782124587E-2</v>
      </c>
      <c r="F2" s="56">
        <f t="shared" ref="F2:F33" si="0">(D2-B2)/B2</f>
        <v>7.7017114914425422E-2</v>
      </c>
      <c r="G2" s="38">
        <f t="shared" ref="G2:G33" si="1">D2-B2</f>
        <v>63</v>
      </c>
      <c r="H2" s="38">
        <f>D2-C2</f>
        <v>0</v>
      </c>
    </row>
    <row r="3" spans="1:8" ht="16.5" customHeight="1">
      <c r="A3" s="63" t="s">
        <v>177</v>
      </c>
      <c r="B3" s="62">
        <v>113</v>
      </c>
      <c r="C3" s="38">
        <v>100</v>
      </c>
      <c r="D3" s="39">
        <v>96</v>
      </c>
      <c r="E3" s="56">
        <f t="shared" ref="E3:E66" si="2">D3/$D$83</f>
        <v>2.888955762864881E-3</v>
      </c>
      <c r="F3" s="56">
        <f t="shared" si="0"/>
        <v>-0.15044247787610621</v>
      </c>
      <c r="G3" s="38">
        <f t="shared" si="1"/>
        <v>-17</v>
      </c>
      <c r="H3" s="38">
        <f t="shared" ref="H3:H66" si="3">D3-C3</f>
        <v>-4</v>
      </c>
    </row>
    <row r="4" spans="1:8" ht="16.5" customHeight="1">
      <c r="A4" s="63" t="s">
        <v>178</v>
      </c>
      <c r="B4" s="62">
        <v>171</v>
      </c>
      <c r="C4" s="38">
        <v>177</v>
      </c>
      <c r="D4" s="39">
        <v>190</v>
      </c>
      <c r="E4" s="56">
        <f t="shared" si="2"/>
        <v>5.7177249473367442E-3</v>
      </c>
      <c r="F4" s="56">
        <f t="shared" si="0"/>
        <v>0.1111111111111111</v>
      </c>
      <c r="G4" s="38">
        <f t="shared" si="1"/>
        <v>19</v>
      </c>
      <c r="H4" s="38">
        <f t="shared" si="3"/>
        <v>13</v>
      </c>
    </row>
    <row r="5" spans="1:8" ht="16.5" customHeight="1">
      <c r="A5" s="63" t="s">
        <v>179</v>
      </c>
      <c r="B5" s="62">
        <v>54</v>
      </c>
      <c r="C5" s="38">
        <v>23</v>
      </c>
      <c r="D5" s="39">
        <v>21</v>
      </c>
      <c r="E5" s="56">
        <f t="shared" si="2"/>
        <v>6.3195907312669271E-4</v>
      </c>
      <c r="F5" s="56">
        <f t="shared" si="0"/>
        <v>-0.61111111111111116</v>
      </c>
      <c r="G5" s="38">
        <f t="shared" si="1"/>
        <v>-33</v>
      </c>
      <c r="H5" s="38">
        <f t="shared" si="3"/>
        <v>-2</v>
      </c>
    </row>
    <row r="6" spans="1:8" ht="16.5" customHeight="1">
      <c r="A6" s="63" t="s">
        <v>180</v>
      </c>
      <c r="B6" s="62">
        <v>46</v>
      </c>
      <c r="C6" s="38">
        <v>80</v>
      </c>
      <c r="D6" s="39">
        <v>62</v>
      </c>
      <c r="E6" s="56">
        <f t="shared" si="2"/>
        <v>1.865783930183569E-3</v>
      </c>
      <c r="F6" s="56">
        <f t="shared" si="0"/>
        <v>0.34782608695652173</v>
      </c>
      <c r="G6" s="38">
        <f t="shared" si="1"/>
        <v>16</v>
      </c>
      <c r="H6" s="38">
        <f t="shared" si="3"/>
        <v>-18</v>
      </c>
    </row>
    <row r="7" spans="1:8" ht="16.5" customHeight="1">
      <c r="A7" s="63" t="s">
        <v>181</v>
      </c>
      <c r="B7" s="62">
        <v>50</v>
      </c>
      <c r="C7" s="38">
        <v>64</v>
      </c>
      <c r="D7" s="39">
        <v>88</v>
      </c>
      <c r="E7" s="56">
        <f t="shared" si="2"/>
        <v>2.6482094492928077E-3</v>
      </c>
      <c r="F7" s="56">
        <f t="shared" si="0"/>
        <v>0.76</v>
      </c>
      <c r="G7" s="38">
        <f t="shared" si="1"/>
        <v>38</v>
      </c>
      <c r="H7" s="38">
        <f t="shared" si="3"/>
        <v>24</v>
      </c>
    </row>
    <row r="8" spans="1:8" ht="16.5" customHeight="1">
      <c r="A8" s="63" t="s">
        <v>182</v>
      </c>
      <c r="B8" s="62">
        <v>2093</v>
      </c>
      <c r="C8" s="38">
        <v>2410</v>
      </c>
      <c r="D8" s="39">
        <v>2490</v>
      </c>
      <c r="E8" s="56">
        <f t="shared" si="2"/>
        <v>7.4932290099307852E-2</v>
      </c>
      <c r="F8" s="56">
        <f t="shared" si="0"/>
        <v>0.18967988533205923</v>
      </c>
      <c r="G8" s="38">
        <f t="shared" si="1"/>
        <v>397</v>
      </c>
      <c r="H8" s="38">
        <f t="shared" si="3"/>
        <v>80</v>
      </c>
    </row>
    <row r="9" spans="1:8" ht="16.5" customHeight="1">
      <c r="A9" s="63" t="s">
        <v>183</v>
      </c>
      <c r="B9" s="62">
        <v>1544</v>
      </c>
      <c r="C9" s="38">
        <v>1210</v>
      </c>
      <c r="D9" s="39">
        <v>1944</v>
      </c>
      <c r="E9" s="56">
        <f t="shared" si="2"/>
        <v>5.850135419801384E-2</v>
      </c>
      <c r="F9" s="56">
        <f t="shared" si="0"/>
        <v>0.25906735751295334</v>
      </c>
      <c r="G9" s="38">
        <f t="shared" si="1"/>
        <v>400</v>
      </c>
      <c r="H9" s="38">
        <f t="shared" si="3"/>
        <v>734</v>
      </c>
    </row>
    <row r="10" spans="1:8" ht="16.5" customHeight="1">
      <c r="A10" s="63" t="s">
        <v>184</v>
      </c>
      <c r="B10" s="62">
        <v>8</v>
      </c>
      <c r="C10" s="38">
        <v>17</v>
      </c>
      <c r="D10" s="39">
        <v>13</v>
      </c>
      <c r="E10" s="56">
        <f t="shared" si="2"/>
        <v>3.9121275955461934E-4</v>
      </c>
      <c r="F10" s="56">
        <f t="shared" si="0"/>
        <v>0.625</v>
      </c>
      <c r="G10" s="38">
        <f t="shared" si="1"/>
        <v>5</v>
      </c>
      <c r="H10" s="38">
        <f t="shared" si="3"/>
        <v>-4</v>
      </c>
    </row>
    <row r="11" spans="1:8" ht="16.5" customHeight="1">
      <c r="A11" s="63" t="s">
        <v>185</v>
      </c>
      <c r="B11" s="62">
        <v>70</v>
      </c>
      <c r="C11" s="38">
        <v>65</v>
      </c>
      <c r="D11" s="39">
        <v>68</v>
      </c>
      <c r="E11" s="56">
        <f t="shared" si="2"/>
        <v>2.0463436653626243E-3</v>
      </c>
      <c r="F11" s="56">
        <f t="shared" si="0"/>
        <v>-2.8571428571428571E-2</v>
      </c>
      <c r="G11" s="38">
        <f t="shared" si="1"/>
        <v>-2</v>
      </c>
      <c r="H11" s="38">
        <f t="shared" si="3"/>
        <v>3</v>
      </c>
    </row>
    <row r="12" spans="1:8" ht="16.5" customHeight="1">
      <c r="A12" s="63" t="s">
        <v>186</v>
      </c>
      <c r="B12" s="62">
        <v>476</v>
      </c>
      <c r="C12" s="38">
        <v>342</v>
      </c>
      <c r="D12" s="39">
        <v>438</v>
      </c>
      <c r="E12" s="56">
        <f t="shared" si="2"/>
        <v>1.3180860668071019E-2</v>
      </c>
      <c r="F12" s="56">
        <f t="shared" si="0"/>
        <v>-7.9831932773109238E-2</v>
      </c>
      <c r="G12" s="38">
        <f t="shared" si="1"/>
        <v>-38</v>
      </c>
      <c r="H12" s="38">
        <f t="shared" si="3"/>
        <v>96</v>
      </c>
    </row>
    <row r="13" spans="1:8" ht="16.5" customHeight="1">
      <c r="A13" s="63" t="s">
        <v>187</v>
      </c>
      <c r="B13" s="62">
        <v>458</v>
      </c>
      <c r="C13" s="38">
        <v>299</v>
      </c>
      <c r="D13" s="39">
        <v>399</v>
      </c>
      <c r="E13" s="56">
        <f t="shared" si="2"/>
        <v>1.2007222389407162E-2</v>
      </c>
      <c r="F13" s="56">
        <f t="shared" si="0"/>
        <v>-0.12882096069868995</v>
      </c>
      <c r="G13" s="38">
        <f t="shared" si="1"/>
        <v>-59</v>
      </c>
      <c r="H13" s="38">
        <f t="shared" si="3"/>
        <v>100</v>
      </c>
    </row>
    <row r="14" spans="1:8" ht="16.5" customHeight="1">
      <c r="A14" s="63" t="s">
        <v>188</v>
      </c>
      <c r="B14" s="62">
        <v>81</v>
      </c>
      <c r="C14" s="38">
        <v>60</v>
      </c>
      <c r="D14" s="39">
        <v>65</v>
      </c>
      <c r="E14" s="56">
        <f t="shared" si="2"/>
        <v>1.9560637977730968E-3</v>
      </c>
      <c r="F14" s="56">
        <f t="shared" si="0"/>
        <v>-0.19753086419753085</v>
      </c>
      <c r="G14" s="38">
        <f t="shared" si="1"/>
        <v>-16</v>
      </c>
      <c r="H14" s="38">
        <f t="shared" si="3"/>
        <v>5</v>
      </c>
    </row>
    <row r="15" spans="1:8" ht="16.5" customHeight="1">
      <c r="A15" s="63" t="s">
        <v>189</v>
      </c>
      <c r="B15" s="62">
        <v>84</v>
      </c>
      <c r="C15" s="38">
        <v>128</v>
      </c>
      <c r="D15" s="39">
        <v>131</v>
      </c>
      <c r="E15" s="56">
        <f t="shared" si="2"/>
        <v>3.9422208847427025E-3</v>
      </c>
      <c r="F15" s="56">
        <f t="shared" si="0"/>
        <v>0.55952380952380953</v>
      </c>
      <c r="G15" s="38">
        <f t="shared" si="1"/>
        <v>47</v>
      </c>
      <c r="H15" s="38">
        <f t="shared" si="3"/>
        <v>3</v>
      </c>
    </row>
    <row r="16" spans="1:8" ht="16.5" customHeight="1">
      <c r="A16" s="63" t="s">
        <v>190</v>
      </c>
      <c r="B16" s="62">
        <v>22</v>
      </c>
      <c r="C16" s="38">
        <v>12</v>
      </c>
      <c r="D16" s="39">
        <v>9</v>
      </c>
      <c r="E16" s="56">
        <f t="shared" si="2"/>
        <v>2.7083960276858259E-4</v>
      </c>
      <c r="F16" s="56">
        <f t="shared" si="0"/>
        <v>-0.59090909090909094</v>
      </c>
      <c r="G16" s="38">
        <f t="shared" si="1"/>
        <v>-13</v>
      </c>
      <c r="H16" s="38">
        <f t="shared" si="3"/>
        <v>-3</v>
      </c>
    </row>
    <row r="17" spans="1:8" ht="16.5" customHeight="1">
      <c r="A17" s="63" t="s">
        <v>191</v>
      </c>
      <c r="B17" s="62">
        <v>94</v>
      </c>
      <c r="C17" s="38">
        <v>80</v>
      </c>
      <c r="D17" s="39">
        <v>107</v>
      </c>
      <c r="E17" s="56">
        <f t="shared" si="2"/>
        <v>3.2199819440264822E-3</v>
      </c>
      <c r="F17" s="56">
        <f t="shared" si="0"/>
        <v>0.13829787234042554</v>
      </c>
      <c r="G17" s="38">
        <f t="shared" si="1"/>
        <v>13</v>
      </c>
      <c r="H17" s="38">
        <f t="shared" si="3"/>
        <v>27</v>
      </c>
    </row>
    <row r="18" spans="1:8" ht="16.5" customHeight="1">
      <c r="A18" s="63" t="s">
        <v>192</v>
      </c>
      <c r="B18" s="62">
        <v>101</v>
      </c>
      <c r="C18" s="38">
        <v>72</v>
      </c>
      <c r="D18" s="39">
        <v>48</v>
      </c>
      <c r="E18" s="56">
        <f t="shared" si="2"/>
        <v>1.4444778814324405E-3</v>
      </c>
      <c r="F18" s="56">
        <f t="shared" si="0"/>
        <v>-0.52475247524752477</v>
      </c>
      <c r="G18" s="38">
        <f t="shared" si="1"/>
        <v>-53</v>
      </c>
      <c r="H18" s="38">
        <f t="shared" si="3"/>
        <v>-24</v>
      </c>
    </row>
    <row r="19" spans="1:8" ht="16.5" customHeight="1">
      <c r="A19" s="63" t="s">
        <v>193</v>
      </c>
      <c r="B19" s="62">
        <v>26</v>
      </c>
      <c r="C19" s="38">
        <v>39</v>
      </c>
      <c r="D19" s="39">
        <v>45</v>
      </c>
      <c r="E19" s="56">
        <f t="shared" si="2"/>
        <v>1.354198013842913E-3</v>
      </c>
      <c r="F19" s="56">
        <f t="shared" si="0"/>
        <v>0.73076923076923073</v>
      </c>
      <c r="G19" s="38">
        <f t="shared" si="1"/>
        <v>19</v>
      </c>
      <c r="H19" s="38">
        <f t="shared" si="3"/>
        <v>6</v>
      </c>
    </row>
    <row r="20" spans="1:8" ht="16.5" customHeight="1">
      <c r="A20" s="63" t="s">
        <v>194</v>
      </c>
      <c r="B20" s="62">
        <v>90</v>
      </c>
      <c r="C20" s="38">
        <v>108</v>
      </c>
      <c r="D20" s="39">
        <v>109</v>
      </c>
      <c r="E20" s="56">
        <f t="shared" si="2"/>
        <v>3.2801685224195004E-3</v>
      </c>
      <c r="F20" s="56">
        <f t="shared" si="0"/>
        <v>0.21111111111111111</v>
      </c>
      <c r="G20" s="38">
        <f t="shared" si="1"/>
        <v>19</v>
      </c>
      <c r="H20" s="38">
        <f t="shared" si="3"/>
        <v>1</v>
      </c>
    </row>
    <row r="21" spans="1:8" ht="16.5" customHeight="1">
      <c r="A21" s="63" t="s">
        <v>195</v>
      </c>
      <c r="B21" s="62">
        <v>66</v>
      </c>
      <c r="C21" s="38">
        <v>83</v>
      </c>
      <c r="D21" s="39">
        <v>74</v>
      </c>
      <c r="E21" s="56">
        <f t="shared" si="2"/>
        <v>2.2269034005416794E-3</v>
      </c>
      <c r="F21" s="56">
        <f t="shared" si="0"/>
        <v>0.12121212121212122</v>
      </c>
      <c r="G21" s="38">
        <f t="shared" si="1"/>
        <v>8</v>
      </c>
      <c r="H21" s="38">
        <f t="shared" si="3"/>
        <v>-9</v>
      </c>
    </row>
    <row r="22" spans="1:8" ht="16.5" customHeight="1">
      <c r="A22" s="63" t="s">
        <v>196</v>
      </c>
      <c r="B22" s="62">
        <v>1596</v>
      </c>
      <c r="C22" s="38">
        <v>1587</v>
      </c>
      <c r="D22" s="39">
        <v>1643</v>
      </c>
      <c r="E22" s="56">
        <f t="shared" si="2"/>
        <v>4.9443274149864581E-2</v>
      </c>
      <c r="F22" s="56">
        <f t="shared" si="0"/>
        <v>2.944862155388471E-2</v>
      </c>
      <c r="G22" s="38">
        <f t="shared" si="1"/>
        <v>47</v>
      </c>
      <c r="H22" s="38">
        <f t="shared" si="3"/>
        <v>56</v>
      </c>
    </row>
    <row r="23" spans="1:8" ht="16.5" customHeight="1">
      <c r="A23" s="63" t="s">
        <v>197</v>
      </c>
      <c r="B23" s="62">
        <v>180</v>
      </c>
      <c r="C23" s="38">
        <v>189</v>
      </c>
      <c r="D23" s="39">
        <v>170</v>
      </c>
      <c r="E23" s="56">
        <f t="shared" si="2"/>
        <v>5.1158591634065604E-3</v>
      </c>
      <c r="F23" s="56">
        <f t="shared" si="0"/>
        <v>-5.5555555555555552E-2</v>
      </c>
      <c r="G23" s="38">
        <f t="shared" si="1"/>
        <v>-10</v>
      </c>
      <c r="H23" s="38">
        <f t="shared" si="3"/>
        <v>-19</v>
      </c>
    </row>
    <row r="24" spans="1:8" ht="16.5" customHeight="1">
      <c r="A24" s="63" t="s">
        <v>198</v>
      </c>
      <c r="B24" s="62">
        <v>22</v>
      </c>
      <c r="C24" s="38">
        <v>26</v>
      </c>
      <c r="D24" s="39">
        <v>35</v>
      </c>
      <c r="E24" s="56">
        <f t="shared" si="2"/>
        <v>1.0532651218778213E-3</v>
      </c>
      <c r="F24" s="56">
        <f t="shared" si="0"/>
        <v>0.59090909090909094</v>
      </c>
      <c r="G24" s="38">
        <f t="shared" si="1"/>
        <v>13</v>
      </c>
      <c r="H24" s="38">
        <f t="shared" si="3"/>
        <v>9</v>
      </c>
    </row>
    <row r="25" spans="1:8" ht="16.5" customHeight="1">
      <c r="A25" s="63" t="s">
        <v>199</v>
      </c>
      <c r="B25" s="62">
        <v>122</v>
      </c>
      <c r="C25" s="38">
        <v>128</v>
      </c>
      <c r="D25" s="39">
        <v>123</v>
      </c>
      <c r="E25" s="56">
        <f t="shared" si="2"/>
        <v>3.7014745711706288E-3</v>
      </c>
      <c r="F25" s="56">
        <f t="shared" si="0"/>
        <v>8.1967213114754103E-3</v>
      </c>
      <c r="G25" s="38">
        <f t="shared" si="1"/>
        <v>1</v>
      </c>
      <c r="H25" s="38">
        <f t="shared" si="3"/>
        <v>-5</v>
      </c>
    </row>
    <row r="26" spans="1:8" ht="16.5" customHeight="1">
      <c r="A26" s="63" t="s">
        <v>200</v>
      </c>
      <c r="B26" s="62">
        <v>336</v>
      </c>
      <c r="C26" s="38">
        <v>411</v>
      </c>
      <c r="D26" s="39">
        <v>449</v>
      </c>
      <c r="E26" s="56">
        <f t="shared" si="2"/>
        <v>1.3511886849232621E-2</v>
      </c>
      <c r="F26" s="56">
        <f t="shared" si="0"/>
        <v>0.33630952380952384</v>
      </c>
      <c r="G26" s="38">
        <f t="shared" si="1"/>
        <v>113</v>
      </c>
      <c r="H26" s="38">
        <f t="shared" si="3"/>
        <v>38</v>
      </c>
    </row>
    <row r="27" spans="1:8" ht="16.5" customHeight="1">
      <c r="A27" s="63" t="s">
        <v>113</v>
      </c>
      <c r="B27" s="62">
        <v>306</v>
      </c>
      <c r="C27" s="38">
        <v>340</v>
      </c>
      <c r="D27" s="39">
        <v>294</v>
      </c>
      <c r="E27" s="56">
        <f t="shared" si="2"/>
        <v>8.847427023773698E-3</v>
      </c>
      <c r="F27" s="56">
        <f t="shared" si="0"/>
        <v>-3.9215686274509803E-2</v>
      </c>
      <c r="G27" s="38">
        <f t="shared" si="1"/>
        <v>-12</v>
      </c>
      <c r="H27" s="38">
        <f t="shared" si="3"/>
        <v>-46</v>
      </c>
    </row>
    <row r="28" spans="1:8" ht="16.5" customHeight="1">
      <c r="A28" s="63" t="s">
        <v>201</v>
      </c>
      <c r="B28" s="62">
        <v>165</v>
      </c>
      <c r="C28" s="38">
        <v>160</v>
      </c>
      <c r="D28" s="39">
        <v>254</v>
      </c>
      <c r="E28" s="56">
        <f t="shared" si="2"/>
        <v>7.6436954559133312E-3</v>
      </c>
      <c r="F28" s="56">
        <f t="shared" si="0"/>
        <v>0.53939393939393943</v>
      </c>
      <c r="G28" s="38">
        <f t="shared" si="1"/>
        <v>89</v>
      </c>
      <c r="H28" s="38">
        <f t="shared" si="3"/>
        <v>94</v>
      </c>
    </row>
    <row r="29" spans="1:8" ht="16.5" customHeight="1">
      <c r="A29" s="63" t="s">
        <v>202</v>
      </c>
      <c r="B29" s="62">
        <v>109</v>
      </c>
      <c r="C29" s="38">
        <v>119</v>
      </c>
      <c r="D29" s="39">
        <v>120</v>
      </c>
      <c r="E29" s="56">
        <f t="shared" si="2"/>
        <v>3.6111947035811012E-3</v>
      </c>
      <c r="F29" s="56">
        <f t="shared" si="0"/>
        <v>0.10091743119266056</v>
      </c>
      <c r="G29" s="38">
        <f t="shared" si="1"/>
        <v>11</v>
      </c>
      <c r="H29" s="38">
        <f t="shared" si="3"/>
        <v>1</v>
      </c>
    </row>
    <row r="30" spans="1:8" ht="16.5" customHeight="1">
      <c r="A30" s="63" t="s">
        <v>203</v>
      </c>
      <c r="B30" s="62">
        <v>186</v>
      </c>
      <c r="C30" s="38">
        <v>149</v>
      </c>
      <c r="D30" s="39">
        <v>142</v>
      </c>
      <c r="E30" s="56">
        <f t="shared" si="2"/>
        <v>4.2732470659043037E-3</v>
      </c>
      <c r="F30" s="56">
        <f t="shared" si="0"/>
        <v>-0.23655913978494625</v>
      </c>
      <c r="G30" s="38">
        <f t="shared" si="1"/>
        <v>-44</v>
      </c>
      <c r="H30" s="38">
        <f t="shared" si="3"/>
        <v>-7</v>
      </c>
    </row>
    <row r="31" spans="1:8" ht="16.5" customHeight="1">
      <c r="A31" s="63" t="s">
        <v>204</v>
      </c>
      <c r="B31" s="62">
        <v>49</v>
      </c>
      <c r="C31" s="38">
        <v>44</v>
      </c>
      <c r="D31" s="39">
        <v>50</v>
      </c>
      <c r="E31" s="56">
        <f t="shared" si="2"/>
        <v>1.5046644598254589E-3</v>
      </c>
      <c r="F31" s="56">
        <f t="shared" si="0"/>
        <v>2.0408163265306121E-2</v>
      </c>
      <c r="G31" s="38">
        <f t="shared" si="1"/>
        <v>1</v>
      </c>
      <c r="H31" s="38">
        <f t="shared" si="3"/>
        <v>6</v>
      </c>
    </row>
    <row r="32" spans="1:8" ht="16.5" customHeight="1">
      <c r="A32" s="63" t="s">
        <v>205</v>
      </c>
      <c r="B32" s="62">
        <v>96</v>
      </c>
      <c r="C32" s="38">
        <v>122</v>
      </c>
      <c r="D32" s="39">
        <v>182</v>
      </c>
      <c r="E32" s="56">
        <f t="shared" si="2"/>
        <v>5.4769786337646705E-3</v>
      </c>
      <c r="F32" s="56">
        <f t="shared" si="0"/>
        <v>0.89583333333333337</v>
      </c>
      <c r="G32" s="38">
        <f t="shared" si="1"/>
        <v>86</v>
      </c>
      <c r="H32" s="38">
        <f t="shared" si="3"/>
        <v>60</v>
      </c>
    </row>
    <row r="33" spans="1:8" ht="16.5" customHeight="1">
      <c r="A33" s="63" t="s">
        <v>206</v>
      </c>
      <c r="B33" s="62">
        <v>265</v>
      </c>
      <c r="C33" s="38">
        <v>254</v>
      </c>
      <c r="D33" s="39">
        <v>260</v>
      </c>
      <c r="E33" s="56">
        <f t="shared" si="2"/>
        <v>7.8242551910923872E-3</v>
      </c>
      <c r="F33" s="56">
        <f t="shared" si="0"/>
        <v>-1.8867924528301886E-2</v>
      </c>
      <c r="G33" s="38">
        <f t="shared" si="1"/>
        <v>-5</v>
      </c>
      <c r="H33" s="38">
        <f t="shared" si="3"/>
        <v>6</v>
      </c>
    </row>
    <row r="34" spans="1:8" ht="16.5" customHeight="1">
      <c r="A34" s="63" t="s">
        <v>207</v>
      </c>
      <c r="B34" s="62">
        <v>561</v>
      </c>
      <c r="C34" s="38">
        <v>846</v>
      </c>
      <c r="D34" s="39">
        <v>869</v>
      </c>
      <c r="E34" s="56">
        <f t="shared" si="2"/>
        <v>2.6151068311766477E-2</v>
      </c>
      <c r="F34" s="56">
        <f t="shared" ref="F34:F65" si="4">(D34-B34)/B34</f>
        <v>0.5490196078431373</v>
      </c>
      <c r="G34" s="38">
        <f t="shared" ref="G34:G65" si="5">D34-B34</f>
        <v>308</v>
      </c>
      <c r="H34" s="38">
        <f t="shared" si="3"/>
        <v>23</v>
      </c>
    </row>
    <row r="35" spans="1:8" ht="16.5" customHeight="1">
      <c r="A35" s="63" t="s">
        <v>208</v>
      </c>
      <c r="B35" s="62">
        <v>109</v>
      </c>
      <c r="C35" s="38">
        <v>74</v>
      </c>
      <c r="D35" s="39">
        <v>122</v>
      </c>
      <c r="E35" s="56">
        <f t="shared" si="2"/>
        <v>3.6713812819741199E-3</v>
      </c>
      <c r="F35" s="56">
        <f t="shared" si="4"/>
        <v>0.11926605504587157</v>
      </c>
      <c r="G35" s="38">
        <f t="shared" si="5"/>
        <v>13</v>
      </c>
      <c r="H35" s="38">
        <f t="shared" si="3"/>
        <v>48</v>
      </c>
    </row>
    <row r="36" spans="1:8" ht="16.5" customHeight="1">
      <c r="A36" s="63" t="s">
        <v>209</v>
      </c>
      <c r="B36" s="62">
        <v>28</v>
      </c>
      <c r="C36" s="38">
        <v>29</v>
      </c>
      <c r="D36" s="39">
        <v>29</v>
      </c>
      <c r="E36" s="56">
        <f t="shared" si="2"/>
        <v>8.727053866987662E-4</v>
      </c>
      <c r="F36" s="56">
        <f t="shared" si="4"/>
        <v>3.5714285714285712E-2</v>
      </c>
      <c r="G36" s="38">
        <f t="shared" si="5"/>
        <v>1</v>
      </c>
      <c r="H36" s="38">
        <f t="shared" si="3"/>
        <v>0</v>
      </c>
    </row>
    <row r="37" spans="1:8" ht="16.5" customHeight="1">
      <c r="A37" s="63" t="s">
        <v>210</v>
      </c>
      <c r="B37" s="62">
        <v>12</v>
      </c>
      <c r="C37" s="38">
        <v>13</v>
      </c>
      <c r="D37" s="39">
        <v>30</v>
      </c>
      <c r="E37" s="56">
        <f t="shared" si="2"/>
        <v>9.0279867589527531E-4</v>
      </c>
      <c r="F37" s="56">
        <f t="shared" si="4"/>
        <v>1.5</v>
      </c>
      <c r="G37" s="38">
        <f t="shared" si="5"/>
        <v>18</v>
      </c>
      <c r="H37" s="38">
        <f t="shared" si="3"/>
        <v>17</v>
      </c>
    </row>
    <row r="38" spans="1:8" ht="16.5" customHeight="1">
      <c r="A38" s="63" t="s">
        <v>211</v>
      </c>
      <c r="B38" s="62">
        <v>473</v>
      </c>
      <c r="C38" s="38">
        <v>280</v>
      </c>
      <c r="D38" s="39">
        <v>293</v>
      </c>
      <c r="E38" s="56">
        <f t="shared" si="2"/>
        <v>8.8173337345771891E-3</v>
      </c>
      <c r="F38" s="56">
        <f t="shared" si="4"/>
        <v>-0.38054968287526425</v>
      </c>
      <c r="G38" s="38">
        <f t="shared" si="5"/>
        <v>-180</v>
      </c>
      <c r="H38" s="38">
        <f t="shared" si="3"/>
        <v>13</v>
      </c>
    </row>
    <row r="39" spans="1:8" ht="16.5" customHeight="1">
      <c r="A39" s="63" t="s">
        <v>212</v>
      </c>
      <c r="B39" s="62">
        <v>20</v>
      </c>
      <c r="C39" s="38">
        <v>28</v>
      </c>
      <c r="D39" s="39">
        <v>37</v>
      </c>
      <c r="E39" s="56">
        <f t="shared" si="2"/>
        <v>1.1134517002708397E-3</v>
      </c>
      <c r="F39" s="56">
        <f t="shared" si="4"/>
        <v>0.85</v>
      </c>
      <c r="G39" s="38">
        <f t="shared" si="5"/>
        <v>17</v>
      </c>
      <c r="H39" s="38">
        <f t="shared" si="3"/>
        <v>9</v>
      </c>
    </row>
    <row r="40" spans="1:8" ht="16.5" customHeight="1">
      <c r="A40" s="63" t="s">
        <v>213</v>
      </c>
      <c r="B40" s="62">
        <v>75</v>
      </c>
      <c r="C40" s="38">
        <v>104</v>
      </c>
      <c r="D40" s="39">
        <v>113</v>
      </c>
      <c r="E40" s="56">
        <f t="shared" si="2"/>
        <v>3.4005416792055373E-3</v>
      </c>
      <c r="F40" s="56">
        <f t="shared" si="4"/>
        <v>0.50666666666666671</v>
      </c>
      <c r="G40" s="38">
        <f t="shared" si="5"/>
        <v>38</v>
      </c>
      <c r="H40" s="38">
        <f t="shared" si="3"/>
        <v>9</v>
      </c>
    </row>
    <row r="41" spans="1:8" ht="16.5" customHeight="1">
      <c r="A41" s="63" t="s">
        <v>214</v>
      </c>
      <c r="B41" s="62">
        <v>8758</v>
      </c>
      <c r="C41" s="38">
        <v>10149</v>
      </c>
      <c r="D41" s="39">
        <v>10266</v>
      </c>
      <c r="E41" s="56">
        <f t="shared" si="2"/>
        <v>0.30893770689136324</v>
      </c>
      <c r="F41" s="56">
        <f t="shared" si="4"/>
        <v>0.17218543046357615</v>
      </c>
      <c r="G41" s="38">
        <f t="shared" si="5"/>
        <v>1508</v>
      </c>
      <c r="H41" s="38">
        <f t="shared" si="3"/>
        <v>117</v>
      </c>
    </row>
    <row r="42" spans="1:8" ht="16.5" customHeight="1">
      <c r="A42" s="63" t="s">
        <v>215</v>
      </c>
      <c r="B42" s="62">
        <v>2153</v>
      </c>
      <c r="C42" s="38">
        <v>2399</v>
      </c>
      <c r="D42" s="39">
        <v>2378</v>
      </c>
      <c r="E42" s="56">
        <f t="shared" si="2"/>
        <v>7.1561841709298829E-2</v>
      </c>
      <c r="F42" s="56">
        <f t="shared" si="4"/>
        <v>0.10450534138411519</v>
      </c>
      <c r="G42" s="38">
        <f t="shared" si="5"/>
        <v>225</v>
      </c>
      <c r="H42" s="38">
        <f t="shared" si="3"/>
        <v>-21</v>
      </c>
    </row>
    <row r="43" spans="1:8" ht="16.5" customHeight="1">
      <c r="A43" s="63" t="s">
        <v>216</v>
      </c>
      <c r="B43" s="62">
        <v>297</v>
      </c>
      <c r="C43" s="38">
        <v>209</v>
      </c>
      <c r="D43" s="39">
        <v>180</v>
      </c>
      <c r="E43" s="56">
        <f t="shared" si="2"/>
        <v>5.4167920553716518E-3</v>
      </c>
      <c r="F43" s="56">
        <f t="shared" si="4"/>
        <v>-0.39393939393939392</v>
      </c>
      <c r="G43" s="38">
        <f t="shared" si="5"/>
        <v>-117</v>
      </c>
      <c r="H43" s="38">
        <f t="shared" si="3"/>
        <v>-29</v>
      </c>
    </row>
    <row r="44" spans="1:8" ht="16.5" customHeight="1">
      <c r="A44" s="63" t="s">
        <v>217</v>
      </c>
      <c r="B44" s="62">
        <v>50</v>
      </c>
      <c r="C44" s="38">
        <v>60</v>
      </c>
      <c r="D44" s="39">
        <v>60</v>
      </c>
      <c r="E44" s="56">
        <f t="shared" si="2"/>
        <v>1.8055973517905506E-3</v>
      </c>
      <c r="F44" s="56">
        <f t="shared" si="4"/>
        <v>0.2</v>
      </c>
      <c r="G44" s="38">
        <f t="shared" si="5"/>
        <v>10</v>
      </c>
      <c r="H44" s="38">
        <f t="shared" si="3"/>
        <v>0</v>
      </c>
    </row>
    <row r="45" spans="1:8" ht="16.5" customHeight="1">
      <c r="A45" s="63" t="s">
        <v>218</v>
      </c>
      <c r="B45" s="62">
        <v>58</v>
      </c>
      <c r="C45" s="38">
        <v>45</v>
      </c>
      <c r="D45" s="39">
        <v>60</v>
      </c>
      <c r="E45" s="56">
        <f t="shared" si="2"/>
        <v>1.8055973517905506E-3</v>
      </c>
      <c r="F45" s="56">
        <f t="shared" si="4"/>
        <v>3.4482758620689655E-2</v>
      </c>
      <c r="G45" s="38">
        <f t="shared" si="5"/>
        <v>2</v>
      </c>
      <c r="H45" s="38">
        <f t="shared" si="3"/>
        <v>15</v>
      </c>
    </row>
    <row r="46" spans="1:8" ht="16.5" customHeight="1">
      <c r="A46" s="63" t="s">
        <v>219</v>
      </c>
      <c r="B46" s="62">
        <v>27</v>
      </c>
      <c r="C46" s="38">
        <v>27</v>
      </c>
      <c r="D46" s="39">
        <v>31</v>
      </c>
      <c r="E46" s="56">
        <f t="shared" si="2"/>
        <v>9.3289196509178452E-4</v>
      </c>
      <c r="F46" s="56">
        <f t="shared" si="4"/>
        <v>0.14814814814814814</v>
      </c>
      <c r="G46" s="38">
        <f t="shared" si="5"/>
        <v>4</v>
      </c>
      <c r="H46" s="38">
        <f t="shared" si="3"/>
        <v>4</v>
      </c>
    </row>
    <row r="47" spans="1:8" ht="16.5" customHeight="1">
      <c r="A47" s="63" t="s">
        <v>220</v>
      </c>
      <c r="B47" s="62">
        <v>72</v>
      </c>
      <c r="C47" s="38">
        <v>74</v>
      </c>
      <c r="D47" s="39">
        <v>48</v>
      </c>
      <c r="E47" s="56">
        <f t="shared" si="2"/>
        <v>1.4444778814324405E-3</v>
      </c>
      <c r="F47" s="56">
        <f t="shared" si="4"/>
        <v>-0.33333333333333331</v>
      </c>
      <c r="G47" s="38">
        <f t="shared" si="5"/>
        <v>-24</v>
      </c>
      <c r="H47" s="38">
        <f t="shared" si="3"/>
        <v>-26</v>
      </c>
    </row>
    <row r="48" spans="1:8" ht="16.5" customHeight="1">
      <c r="A48" s="63" t="s">
        <v>221</v>
      </c>
      <c r="B48" s="62">
        <v>342</v>
      </c>
      <c r="C48" s="38">
        <v>530</v>
      </c>
      <c r="D48" s="39">
        <v>465</v>
      </c>
      <c r="E48" s="56">
        <f t="shared" si="2"/>
        <v>1.3993379476376768E-2</v>
      </c>
      <c r="F48" s="56">
        <f t="shared" si="4"/>
        <v>0.35964912280701755</v>
      </c>
      <c r="G48" s="38">
        <f t="shared" si="5"/>
        <v>123</v>
      </c>
      <c r="H48" s="38">
        <f t="shared" si="3"/>
        <v>-65</v>
      </c>
    </row>
    <row r="49" spans="1:8" ht="16.5" customHeight="1">
      <c r="A49" s="63" t="s">
        <v>223</v>
      </c>
      <c r="B49" s="62">
        <v>15</v>
      </c>
      <c r="C49" s="38">
        <v>21</v>
      </c>
      <c r="D49" s="39">
        <v>76</v>
      </c>
      <c r="E49" s="56">
        <f t="shared" si="2"/>
        <v>2.2870899789346976E-3</v>
      </c>
      <c r="F49" s="56">
        <f t="shared" si="4"/>
        <v>4.0666666666666664</v>
      </c>
      <c r="G49" s="38">
        <f t="shared" si="5"/>
        <v>61</v>
      </c>
      <c r="H49" s="38">
        <f t="shared" si="3"/>
        <v>55</v>
      </c>
    </row>
    <row r="50" spans="1:8" ht="16.5" customHeight="1">
      <c r="A50" s="63" t="s">
        <v>131</v>
      </c>
      <c r="B50" s="62">
        <v>101</v>
      </c>
      <c r="C50" s="38">
        <v>111</v>
      </c>
      <c r="D50" s="39">
        <v>71</v>
      </c>
      <c r="E50" s="56">
        <f t="shared" si="2"/>
        <v>2.1366235329521518E-3</v>
      </c>
      <c r="F50" s="56">
        <f t="shared" si="4"/>
        <v>-0.29702970297029702</v>
      </c>
      <c r="G50" s="38">
        <f t="shared" si="5"/>
        <v>-30</v>
      </c>
      <c r="H50" s="38">
        <f t="shared" si="3"/>
        <v>-40</v>
      </c>
    </row>
    <row r="51" spans="1:8" ht="16.5" customHeight="1">
      <c r="A51" s="63" t="s">
        <v>224</v>
      </c>
      <c r="B51" s="62">
        <v>119</v>
      </c>
      <c r="C51" s="38">
        <v>154</v>
      </c>
      <c r="D51" s="39">
        <v>132</v>
      </c>
      <c r="E51" s="56">
        <f t="shared" si="2"/>
        <v>3.9723141739392114E-3</v>
      </c>
      <c r="F51" s="56">
        <f t="shared" si="4"/>
        <v>0.1092436974789916</v>
      </c>
      <c r="G51" s="38">
        <f t="shared" si="5"/>
        <v>13</v>
      </c>
      <c r="H51" s="38">
        <f t="shared" si="3"/>
        <v>-22</v>
      </c>
    </row>
    <row r="52" spans="1:8" ht="16.5" customHeight="1">
      <c r="A52" s="63" t="s">
        <v>222</v>
      </c>
      <c r="B52" s="62">
        <v>43</v>
      </c>
      <c r="C52" s="38">
        <v>49</v>
      </c>
      <c r="D52" s="39">
        <v>44</v>
      </c>
      <c r="E52" s="56">
        <f t="shared" si="2"/>
        <v>1.3241047246464039E-3</v>
      </c>
      <c r="F52" s="56">
        <f t="shared" si="4"/>
        <v>2.3255813953488372E-2</v>
      </c>
      <c r="G52" s="38">
        <f t="shared" si="5"/>
        <v>1</v>
      </c>
      <c r="H52" s="38">
        <f t="shared" si="3"/>
        <v>-5</v>
      </c>
    </row>
    <row r="53" spans="1:8" ht="16.5" customHeight="1">
      <c r="A53" s="63" t="s">
        <v>225</v>
      </c>
      <c r="B53" s="62">
        <v>1033</v>
      </c>
      <c r="C53" s="38">
        <v>1011</v>
      </c>
      <c r="D53" s="39">
        <v>943</v>
      </c>
      <c r="E53" s="56">
        <f t="shared" si="2"/>
        <v>2.8377971712308155E-2</v>
      </c>
      <c r="F53" s="56">
        <f t="shared" si="4"/>
        <v>-8.7124878993223617E-2</v>
      </c>
      <c r="G53" s="38">
        <f t="shared" si="5"/>
        <v>-90</v>
      </c>
      <c r="H53" s="38">
        <f t="shared" si="3"/>
        <v>-68</v>
      </c>
    </row>
    <row r="54" spans="1:8" ht="16.5" customHeight="1">
      <c r="A54" s="63" t="s">
        <v>226</v>
      </c>
      <c r="B54" s="62">
        <v>362</v>
      </c>
      <c r="C54" s="38">
        <v>418</v>
      </c>
      <c r="D54" s="39">
        <v>372</v>
      </c>
      <c r="E54" s="56">
        <f t="shared" si="2"/>
        <v>1.1194703581101414E-2</v>
      </c>
      <c r="F54" s="56">
        <f t="shared" si="4"/>
        <v>2.7624309392265192E-2</v>
      </c>
      <c r="G54" s="38">
        <f t="shared" si="5"/>
        <v>10</v>
      </c>
      <c r="H54" s="38">
        <f t="shared" si="3"/>
        <v>-46</v>
      </c>
    </row>
    <row r="55" spans="1:8" ht="16.5" customHeight="1">
      <c r="A55" s="63" t="s">
        <v>227</v>
      </c>
      <c r="B55" s="62">
        <v>131</v>
      </c>
      <c r="C55" s="38">
        <v>157</v>
      </c>
      <c r="D55" s="39">
        <v>133</v>
      </c>
      <c r="E55" s="56">
        <f t="shared" si="2"/>
        <v>4.0024074631357211E-3</v>
      </c>
      <c r="F55" s="56">
        <f t="shared" si="4"/>
        <v>1.5267175572519083E-2</v>
      </c>
      <c r="G55" s="38">
        <f t="shared" si="5"/>
        <v>2</v>
      </c>
      <c r="H55" s="38">
        <f t="shared" si="3"/>
        <v>-24</v>
      </c>
    </row>
    <row r="56" spans="1:8" ht="16.5" customHeight="1">
      <c r="A56" s="63" t="s">
        <v>228</v>
      </c>
      <c r="B56" s="62">
        <v>140</v>
      </c>
      <c r="C56" s="38">
        <v>185</v>
      </c>
      <c r="D56" s="39">
        <v>209</v>
      </c>
      <c r="E56" s="56">
        <f t="shared" si="2"/>
        <v>6.2894974420704183E-3</v>
      </c>
      <c r="F56" s="56">
        <f t="shared" si="4"/>
        <v>0.49285714285714288</v>
      </c>
      <c r="G56" s="38">
        <f t="shared" si="5"/>
        <v>69</v>
      </c>
      <c r="H56" s="38">
        <f t="shared" si="3"/>
        <v>24</v>
      </c>
    </row>
    <row r="57" spans="1:8" ht="16.5" customHeight="1">
      <c r="A57" s="63" t="s">
        <v>229</v>
      </c>
      <c r="B57" s="62">
        <v>447</v>
      </c>
      <c r="C57" s="38">
        <v>454</v>
      </c>
      <c r="D57" s="39">
        <v>529</v>
      </c>
      <c r="E57" s="56">
        <f t="shared" si="2"/>
        <v>1.5919349984953354E-2</v>
      </c>
      <c r="F57" s="56">
        <f t="shared" si="4"/>
        <v>0.18344519015659955</v>
      </c>
      <c r="G57" s="38">
        <f t="shared" si="5"/>
        <v>82</v>
      </c>
      <c r="H57" s="38">
        <f t="shared" si="3"/>
        <v>75</v>
      </c>
    </row>
    <row r="58" spans="1:8" ht="16.5" customHeight="1">
      <c r="A58" s="63" t="s">
        <v>230</v>
      </c>
      <c r="B58" s="62">
        <v>211</v>
      </c>
      <c r="C58" s="38">
        <v>152</v>
      </c>
      <c r="D58" s="39">
        <v>132</v>
      </c>
      <c r="E58" s="56">
        <f t="shared" si="2"/>
        <v>3.9723141739392114E-3</v>
      </c>
      <c r="F58" s="56">
        <f t="shared" si="4"/>
        <v>-0.37440758293838861</v>
      </c>
      <c r="G58" s="38">
        <f t="shared" si="5"/>
        <v>-79</v>
      </c>
      <c r="H58" s="38">
        <f t="shared" si="3"/>
        <v>-20</v>
      </c>
    </row>
    <row r="59" spans="1:8" ht="16.5" customHeight="1">
      <c r="A59" s="63" t="s">
        <v>231</v>
      </c>
      <c r="B59" s="62">
        <v>844</v>
      </c>
      <c r="C59" s="38">
        <v>507</v>
      </c>
      <c r="D59" s="39">
        <v>476</v>
      </c>
      <c r="E59" s="56">
        <f t="shared" si="2"/>
        <v>1.4324405657538369E-2</v>
      </c>
      <c r="F59" s="56">
        <f t="shared" si="4"/>
        <v>-0.43601895734597157</v>
      </c>
      <c r="G59" s="38">
        <f t="shared" si="5"/>
        <v>-368</v>
      </c>
      <c r="H59" s="38">
        <f t="shared" si="3"/>
        <v>-31</v>
      </c>
    </row>
    <row r="60" spans="1:8" ht="16.5" customHeight="1">
      <c r="A60" s="63" t="s">
        <v>232</v>
      </c>
      <c r="B60" s="62">
        <v>658</v>
      </c>
      <c r="C60" s="38">
        <v>296</v>
      </c>
      <c r="D60" s="39">
        <v>522</v>
      </c>
      <c r="E60" s="56">
        <f t="shared" si="2"/>
        <v>1.5708696960577792E-2</v>
      </c>
      <c r="F60" s="56">
        <f t="shared" si="4"/>
        <v>-0.20668693009118541</v>
      </c>
      <c r="G60" s="38">
        <f t="shared" si="5"/>
        <v>-136</v>
      </c>
      <c r="H60" s="38">
        <f t="shared" si="3"/>
        <v>226</v>
      </c>
    </row>
    <row r="61" spans="1:8" ht="16.5" customHeight="1">
      <c r="A61" s="63" t="s">
        <v>233</v>
      </c>
      <c r="B61" s="62">
        <v>50</v>
      </c>
      <c r="C61" s="38">
        <v>28</v>
      </c>
      <c r="D61" s="39">
        <v>31</v>
      </c>
      <c r="E61" s="56">
        <f t="shared" si="2"/>
        <v>9.3289196509178452E-4</v>
      </c>
      <c r="F61" s="56">
        <f t="shared" si="4"/>
        <v>-0.38</v>
      </c>
      <c r="G61" s="38">
        <f t="shared" si="5"/>
        <v>-19</v>
      </c>
      <c r="H61" s="38">
        <f t="shared" si="3"/>
        <v>3</v>
      </c>
    </row>
    <row r="62" spans="1:8" ht="16.5" customHeight="1">
      <c r="A62" s="63" t="s">
        <v>234</v>
      </c>
      <c r="B62" s="62">
        <v>49</v>
      </c>
      <c r="C62" s="38">
        <v>67</v>
      </c>
      <c r="D62" s="39">
        <v>91</v>
      </c>
      <c r="E62" s="56">
        <f t="shared" si="2"/>
        <v>2.7384893168823352E-3</v>
      </c>
      <c r="F62" s="56">
        <f t="shared" si="4"/>
        <v>0.8571428571428571</v>
      </c>
      <c r="G62" s="38">
        <f t="shared" si="5"/>
        <v>42</v>
      </c>
      <c r="H62" s="38">
        <f t="shared" si="3"/>
        <v>24</v>
      </c>
    </row>
    <row r="63" spans="1:8" ht="16.5" customHeight="1">
      <c r="A63" s="63" t="s">
        <v>235</v>
      </c>
      <c r="B63" s="62">
        <v>48</v>
      </c>
      <c r="C63" s="38">
        <v>66</v>
      </c>
      <c r="D63" s="39">
        <v>66</v>
      </c>
      <c r="E63" s="56">
        <f t="shared" si="2"/>
        <v>1.9861570869696057E-3</v>
      </c>
      <c r="F63" s="56">
        <f t="shared" si="4"/>
        <v>0.375</v>
      </c>
      <c r="G63" s="38">
        <f t="shared" si="5"/>
        <v>18</v>
      </c>
      <c r="H63" s="38">
        <f t="shared" si="3"/>
        <v>0</v>
      </c>
    </row>
    <row r="64" spans="1:8" ht="16.5" customHeight="1">
      <c r="A64" s="63" t="s">
        <v>236</v>
      </c>
      <c r="B64" s="62">
        <v>211</v>
      </c>
      <c r="C64" s="38">
        <v>162</v>
      </c>
      <c r="D64" s="39">
        <v>186</v>
      </c>
      <c r="E64" s="56">
        <f t="shared" si="2"/>
        <v>5.5973517905507069E-3</v>
      </c>
      <c r="F64" s="56">
        <f t="shared" si="4"/>
        <v>-0.11848341232227488</v>
      </c>
      <c r="G64" s="38">
        <f t="shared" si="5"/>
        <v>-25</v>
      </c>
      <c r="H64" s="38">
        <f t="shared" si="3"/>
        <v>24</v>
      </c>
    </row>
    <row r="65" spans="1:8" ht="16.5" customHeight="1">
      <c r="A65" s="63" t="s">
        <v>237</v>
      </c>
      <c r="B65" s="62">
        <v>139</v>
      </c>
      <c r="C65" s="38">
        <v>76</v>
      </c>
      <c r="D65" s="39">
        <v>113</v>
      </c>
      <c r="E65" s="56">
        <f t="shared" si="2"/>
        <v>3.4005416792055373E-3</v>
      </c>
      <c r="F65" s="56">
        <f t="shared" si="4"/>
        <v>-0.18705035971223022</v>
      </c>
      <c r="G65" s="38">
        <f t="shared" si="5"/>
        <v>-26</v>
      </c>
      <c r="H65" s="38">
        <f t="shared" si="3"/>
        <v>37</v>
      </c>
    </row>
    <row r="66" spans="1:8" ht="16.5" customHeight="1">
      <c r="A66" s="63" t="s">
        <v>238</v>
      </c>
      <c r="B66" s="62">
        <v>52</v>
      </c>
      <c r="C66" s="38">
        <v>67</v>
      </c>
      <c r="D66" s="39">
        <v>92</v>
      </c>
      <c r="E66" s="56">
        <f t="shared" si="2"/>
        <v>2.7685826060788446E-3</v>
      </c>
      <c r="F66" s="56">
        <f t="shared" ref="F66:F83" si="6">(D66-B66)/B66</f>
        <v>0.76923076923076927</v>
      </c>
      <c r="G66" s="38">
        <f t="shared" ref="G66:G83" si="7">D66-B66</f>
        <v>40</v>
      </c>
      <c r="H66" s="38">
        <f t="shared" si="3"/>
        <v>25</v>
      </c>
    </row>
    <row r="67" spans="1:8" ht="16.5" customHeight="1">
      <c r="A67" s="63" t="s">
        <v>239</v>
      </c>
      <c r="B67" s="62">
        <v>350</v>
      </c>
      <c r="C67" s="38">
        <v>390</v>
      </c>
      <c r="D67" s="39">
        <v>347</v>
      </c>
      <c r="E67" s="56">
        <f t="shared" ref="E67:E83" si="8">D67/$D$83</f>
        <v>1.0442371351188685E-2</v>
      </c>
      <c r="F67" s="56">
        <f t="shared" si="6"/>
        <v>-8.5714285714285719E-3</v>
      </c>
      <c r="G67" s="38">
        <f t="shared" si="7"/>
        <v>-3</v>
      </c>
      <c r="H67" s="38">
        <f t="shared" ref="H67:H83" si="9">D67-C67</f>
        <v>-43</v>
      </c>
    </row>
    <row r="68" spans="1:8" ht="16.5" customHeight="1">
      <c r="A68" s="63" t="s">
        <v>240</v>
      </c>
      <c r="B68" s="62">
        <v>373</v>
      </c>
      <c r="C68" s="38">
        <v>389</v>
      </c>
      <c r="D68" s="39">
        <v>373</v>
      </c>
      <c r="E68" s="56">
        <f t="shared" si="8"/>
        <v>1.1224796870297923E-2</v>
      </c>
      <c r="F68" s="56">
        <f t="shared" si="6"/>
        <v>0</v>
      </c>
      <c r="G68" s="38">
        <f t="shared" si="7"/>
        <v>0</v>
      </c>
      <c r="H68" s="38">
        <f t="shared" si="9"/>
        <v>-16</v>
      </c>
    </row>
    <row r="69" spans="1:8" ht="16.5" customHeight="1">
      <c r="A69" s="63" t="s">
        <v>241</v>
      </c>
      <c r="B69" s="62">
        <v>44</v>
      </c>
      <c r="C69" s="38">
        <v>15</v>
      </c>
      <c r="D69" s="39">
        <v>22</v>
      </c>
      <c r="E69" s="56">
        <f t="shared" si="8"/>
        <v>6.6205236232320193E-4</v>
      </c>
      <c r="F69" s="56">
        <f t="shared" si="6"/>
        <v>-0.5</v>
      </c>
      <c r="G69" s="38">
        <f t="shared" si="7"/>
        <v>-22</v>
      </c>
      <c r="H69" s="38">
        <f t="shared" si="9"/>
        <v>7</v>
      </c>
    </row>
    <row r="70" spans="1:8" ht="16.5" customHeight="1">
      <c r="A70" s="63" t="s">
        <v>242</v>
      </c>
      <c r="B70" s="62">
        <v>55</v>
      </c>
      <c r="C70" s="38">
        <v>66</v>
      </c>
      <c r="D70" s="39">
        <v>49</v>
      </c>
      <c r="E70" s="56">
        <f t="shared" si="8"/>
        <v>1.4745711706289498E-3</v>
      </c>
      <c r="F70" s="56">
        <f t="shared" si="6"/>
        <v>-0.10909090909090909</v>
      </c>
      <c r="G70" s="38">
        <f t="shared" si="7"/>
        <v>-6</v>
      </c>
      <c r="H70" s="38">
        <f t="shared" si="9"/>
        <v>-17</v>
      </c>
    </row>
    <row r="71" spans="1:8" ht="16.5" customHeight="1">
      <c r="A71" s="63" t="s">
        <v>243</v>
      </c>
      <c r="B71" s="62">
        <v>137</v>
      </c>
      <c r="C71" s="38">
        <v>120</v>
      </c>
      <c r="D71" s="39">
        <v>198</v>
      </c>
      <c r="E71" s="56">
        <f t="shared" si="8"/>
        <v>5.958471260908817E-3</v>
      </c>
      <c r="F71" s="56">
        <f t="shared" si="6"/>
        <v>0.44525547445255476</v>
      </c>
      <c r="G71" s="38">
        <f t="shared" si="7"/>
        <v>61</v>
      </c>
      <c r="H71" s="38">
        <f t="shared" si="9"/>
        <v>78</v>
      </c>
    </row>
    <row r="72" spans="1:8" ht="16.5" customHeight="1">
      <c r="A72" s="63" t="s">
        <v>244</v>
      </c>
      <c r="B72" s="62">
        <v>164</v>
      </c>
      <c r="C72" s="38">
        <v>150</v>
      </c>
      <c r="D72" s="39">
        <v>160</v>
      </c>
      <c r="E72" s="56">
        <f t="shared" si="8"/>
        <v>4.8149262714414689E-3</v>
      </c>
      <c r="F72" s="56">
        <f t="shared" si="6"/>
        <v>-2.4390243902439025E-2</v>
      </c>
      <c r="G72" s="38">
        <f t="shared" si="7"/>
        <v>-4</v>
      </c>
      <c r="H72" s="38">
        <f t="shared" si="9"/>
        <v>10</v>
      </c>
    </row>
    <row r="73" spans="1:8" ht="16.5" customHeight="1">
      <c r="A73" s="63" t="s">
        <v>245</v>
      </c>
      <c r="B73" s="62">
        <v>29</v>
      </c>
      <c r="C73" s="38">
        <v>89</v>
      </c>
      <c r="D73" s="39">
        <v>60</v>
      </c>
      <c r="E73" s="56">
        <f t="shared" si="8"/>
        <v>1.8055973517905506E-3</v>
      </c>
      <c r="F73" s="56">
        <f t="shared" si="6"/>
        <v>1.0689655172413792</v>
      </c>
      <c r="G73" s="38">
        <f t="shared" si="7"/>
        <v>31</v>
      </c>
      <c r="H73" s="38">
        <f t="shared" si="9"/>
        <v>-29</v>
      </c>
    </row>
    <row r="74" spans="1:8" ht="16.5" customHeight="1">
      <c r="A74" s="63" t="s">
        <v>246</v>
      </c>
      <c r="B74" s="62">
        <v>484</v>
      </c>
      <c r="C74" s="38">
        <v>598</v>
      </c>
      <c r="D74" s="39">
        <v>683</v>
      </c>
      <c r="E74" s="56">
        <f t="shared" si="8"/>
        <v>2.0553716521215768E-2</v>
      </c>
      <c r="F74" s="56">
        <f t="shared" si="6"/>
        <v>0.41115702479338845</v>
      </c>
      <c r="G74" s="38">
        <f t="shared" si="7"/>
        <v>199</v>
      </c>
      <c r="H74" s="38">
        <f t="shared" si="9"/>
        <v>85</v>
      </c>
    </row>
    <row r="75" spans="1:8" ht="16.5" customHeight="1">
      <c r="A75" s="63" t="s">
        <v>247</v>
      </c>
      <c r="B75" s="62">
        <v>140</v>
      </c>
      <c r="C75" s="38">
        <v>75</v>
      </c>
      <c r="D75" s="39">
        <v>125</v>
      </c>
      <c r="E75" s="56">
        <f t="shared" si="8"/>
        <v>3.7616611495636474E-3</v>
      </c>
      <c r="F75" s="56">
        <f t="shared" si="6"/>
        <v>-0.10714285714285714</v>
      </c>
      <c r="G75" s="38">
        <f t="shared" si="7"/>
        <v>-15</v>
      </c>
      <c r="H75" s="38">
        <f t="shared" si="9"/>
        <v>50</v>
      </c>
    </row>
    <row r="76" spans="1:8" ht="16.5" customHeight="1">
      <c r="A76" s="63" t="s">
        <v>248</v>
      </c>
      <c r="B76" s="62">
        <v>242</v>
      </c>
      <c r="C76" s="38">
        <v>231</v>
      </c>
      <c r="D76" s="39">
        <v>262</v>
      </c>
      <c r="E76" s="56">
        <f t="shared" si="8"/>
        <v>7.8844417694854049E-3</v>
      </c>
      <c r="F76" s="56">
        <f t="shared" si="6"/>
        <v>8.2644628099173556E-2</v>
      </c>
      <c r="G76" s="38">
        <f t="shared" si="7"/>
        <v>20</v>
      </c>
      <c r="H76" s="38">
        <f t="shared" si="9"/>
        <v>31</v>
      </c>
    </row>
    <row r="77" spans="1:8" ht="16.5" customHeight="1">
      <c r="A77" s="63" t="s">
        <v>249</v>
      </c>
      <c r="B77" s="62">
        <v>19</v>
      </c>
      <c r="C77" s="38">
        <v>15</v>
      </c>
      <c r="D77" s="39">
        <v>22</v>
      </c>
      <c r="E77" s="56">
        <f t="shared" si="8"/>
        <v>6.6205236232320193E-4</v>
      </c>
      <c r="F77" s="56">
        <f t="shared" si="6"/>
        <v>0.15789473684210525</v>
      </c>
      <c r="G77" s="38">
        <f t="shared" si="7"/>
        <v>3</v>
      </c>
      <c r="H77" s="38">
        <f t="shared" si="9"/>
        <v>7</v>
      </c>
    </row>
    <row r="78" spans="1:8" ht="16.5" customHeight="1">
      <c r="A78" s="63" t="s">
        <v>250</v>
      </c>
      <c r="B78" s="62">
        <v>216</v>
      </c>
      <c r="C78" s="38">
        <v>184</v>
      </c>
      <c r="D78" s="39">
        <v>187</v>
      </c>
      <c r="E78" s="56">
        <f t="shared" si="8"/>
        <v>5.6274450797472167E-3</v>
      </c>
      <c r="F78" s="56">
        <f t="shared" si="6"/>
        <v>-0.13425925925925927</v>
      </c>
      <c r="G78" s="38">
        <f t="shared" si="7"/>
        <v>-29</v>
      </c>
      <c r="H78" s="38">
        <f t="shared" si="9"/>
        <v>3</v>
      </c>
    </row>
    <row r="79" spans="1:8" ht="16.5" customHeight="1">
      <c r="A79" s="63" t="s">
        <v>251</v>
      </c>
      <c r="B79" s="62">
        <v>119</v>
      </c>
      <c r="C79" s="38">
        <v>150</v>
      </c>
      <c r="D79" s="39">
        <v>187</v>
      </c>
      <c r="E79" s="56">
        <f t="shared" si="8"/>
        <v>5.6274450797472167E-3</v>
      </c>
      <c r="F79" s="56">
        <f t="shared" si="6"/>
        <v>0.5714285714285714</v>
      </c>
      <c r="G79" s="38">
        <f t="shared" si="7"/>
        <v>68</v>
      </c>
      <c r="H79" s="38">
        <f t="shared" si="9"/>
        <v>37</v>
      </c>
    </row>
    <row r="80" spans="1:8" ht="16.5" customHeight="1">
      <c r="A80" s="63" t="s">
        <v>252</v>
      </c>
      <c r="B80" s="62">
        <v>83</v>
      </c>
      <c r="C80" s="38">
        <v>88</v>
      </c>
      <c r="D80" s="39">
        <v>113</v>
      </c>
      <c r="E80" s="56">
        <f t="shared" si="8"/>
        <v>3.4005416792055373E-3</v>
      </c>
      <c r="F80" s="56">
        <f t="shared" si="6"/>
        <v>0.36144578313253012</v>
      </c>
      <c r="G80" s="38">
        <f t="shared" si="7"/>
        <v>30</v>
      </c>
      <c r="H80" s="38">
        <f t="shared" si="9"/>
        <v>25</v>
      </c>
    </row>
    <row r="81" spans="1:9" ht="16.5" customHeight="1">
      <c r="A81" s="63" t="s">
        <v>253</v>
      </c>
      <c r="B81" s="62">
        <v>96</v>
      </c>
      <c r="C81" s="38">
        <v>87</v>
      </c>
      <c r="D81" s="39">
        <v>86</v>
      </c>
      <c r="E81" s="56">
        <f t="shared" si="8"/>
        <v>2.5880228708997895E-3</v>
      </c>
      <c r="F81" s="56">
        <f t="shared" si="6"/>
        <v>-0.10416666666666667</v>
      </c>
      <c r="G81" s="38">
        <f t="shared" si="7"/>
        <v>-10</v>
      </c>
      <c r="H81" s="38">
        <f t="shared" si="9"/>
        <v>-1</v>
      </c>
    </row>
    <row r="82" spans="1:9" ht="16.5" customHeight="1">
      <c r="A82" s="63" t="s">
        <v>254</v>
      </c>
      <c r="B82" s="62">
        <v>182</v>
      </c>
      <c r="C82" s="38">
        <v>152</v>
      </c>
      <c r="D82" s="39">
        <v>157</v>
      </c>
      <c r="E82" s="56">
        <f t="shared" si="8"/>
        <v>4.7246464038519414E-3</v>
      </c>
      <c r="F82" s="56">
        <f t="shared" si="6"/>
        <v>-0.13736263736263737</v>
      </c>
      <c r="G82" s="38">
        <f t="shared" si="7"/>
        <v>-25</v>
      </c>
      <c r="H82" s="38">
        <f t="shared" si="9"/>
        <v>5</v>
      </c>
    </row>
    <row r="83" spans="1:9" s="13" customFormat="1" ht="16.5" customHeight="1">
      <c r="A83" s="63" t="s">
        <v>174</v>
      </c>
      <c r="B83" s="96">
        <v>30318</v>
      </c>
      <c r="C83" s="97">
        <v>31426</v>
      </c>
      <c r="D83" s="100">
        <v>33230</v>
      </c>
      <c r="E83" s="56">
        <f t="shared" si="8"/>
        <v>1</v>
      </c>
      <c r="F83" s="56">
        <f t="shared" si="6"/>
        <v>9.6048552015304434E-2</v>
      </c>
      <c r="G83" s="38">
        <f t="shared" si="7"/>
        <v>2912</v>
      </c>
      <c r="H83" s="38">
        <f t="shared" si="9"/>
        <v>1804</v>
      </c>
      <c r="I83" s="2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90"/>
  <sheetViews>
    <sheetView workbookViewId="0">
      <selection activeCell="A90" sqref="A90:G90"/>
    </sheetView>
  </sheetViews>
  <sheetFormatPr defaultRowHeight="14.5"/>
  <cols>
    <col min="1" max="1" width="38.453125" customWidth="1"/>
    <col min="5" max="5" width="24.36328125" customWidth="1"/>
    <col min="6" max="6" width="27" customWidth="1"/>
    <col min="7" max="7" width="29.6328125" customWidth="1"/>
  </cols>
  <sheetData>
    <row r="1" spans="1:7" ht="48.5" customHeight="1" thickBot="1">
      <c r="A1" s="8" t="s">
        <v>91</v>
      </c>
      <c r="B1" s="115">
        <v>41852</v>
      </c>
      <c r="C1" s="115">
        <v>42186</v>
      </c>
      <c r="D1" s="115">
        <v>42217</v>
      </c>
      <c r="E1" s="112" t="s">
        <v>355</v>
      </c>
      <c r="F1" s="110" t="s">
        <v>356</v>
      </c>
      <c r="G1" s="114" t="s">
        <v>357</v>
      </c>
    </row>
    <row r="2" spans="1:7">
      <c r="A2" s="157" t="s">
        <v>2</v>
      </c>
      <c r="B2" s="159">
        <v>57.726321735524188</v>
      </c>
      <c r="C2" s="159">
        <v>64.765435819781217</v>
      </c>
      <c r="D2" s="159">
        <v>64.211279537833704</v>
      </c>
      <c r="E2" s="131">
        <f>(D2-B2)/B2</f>
        <v>0.11233970236351885</v>
      </c>
      <c r="F2" s="161">
        <f>D2-B2</f>
        <v>6.4849578023095162</v>
      </c>
      <c r="G2" s="161">
        <f>D2-C2</f>
        <v>-0.55415628194751321</v>
      </c>
    </row>
    <row r="3" spans="1:7">
      <c r="A3" s="158" t="s">
        <v>3</v>
      </c>
      <c r="B3" s="160">
        <v>106.016690869896</v>
      </c>
      <c r="C3" s="160">
        <v>63.257250191033002</v>
      </c>
      <c r="D3" s="160">
        <v>73.087732120078968</v>
      </c>
      <c r="E3" s="139">
        <f t="shared" ref="E3:E66" si="0">(D3-B3)/B3</f>
        <v>-0.31060164658626765</v>
      </c>
      <c r="F3" s="162">
        <f t="shared" ref="F3:F66" si="1">D3-B3</f>
        <v>-32.928958749817028</v>
      </c>
      <c r="G3" s="162">
        <f t="shared" ref="G3:G66" si="2">D3-C3</f>
        <v>9.8304819290459662</v>
      </c>
    </row>
    <row r="4" spans="1:7">
      <c r="A4" s="158" t="s">
        <v>4</v>
      </c>
      <c r="B4" s="160">
        <v>56.958868467129008</v>
      </c>
      <c r="C4" s="160">
        <v>66.289048482865951</v>
      </c>
      <c r="D4" s="160">
        <v>65.831054976989648</v>
      </c>
      <c r="E4" s="139">
        <f t="shared" si="0"/>
        <v>0.15576479569605184</v>
      </c>
      <c r="F4" s="162">
        <f t="shared" si="1"/>
        <v>8.8721865098606401</v>
      </c>
      <c r="G4" s="162">
        <f t="shared" si="2"/>
        <v>-0.45799350587630272</v>
      </c>
    </row>
    <row r="5" spans="1:7">
      <c r="A5" s="158" t="s">
        <v>5</v>
      </c>
      <c r="B5" s="160">
        <v>80.420614444858742</v>
      </c>
      <c r="C5" s="160">
        <v>94.593742617211831</v>
      </c>
      <c r="D5" s="160">
        <v>107.52646340762601</v>
      </c>
      <c r="E5" s="139">
        <f t="shared" si="0"/>
        <v>0.33705100551491912</v>
      </c>
      <c r="F5" s="162">
        <f t="shared" si="1"/>
        <v>27.105848962767269</v>
      </c>
      <c r="G5" s="162">
        <f t="shared" si="2"/>
        <v>12.93272079041418</v>
      </c>
    </row>
    <row r="6" spans="1:7">
      <c r="A6" s="158" t="s">
        <v>6</v>
      </c>
      <c r="B6" s="160">
        <v>159.98912434603392</v>
      </c>
      <c r="C6" s="160">
        <v>178.90227125634041</v>
      </c>
      <c r="D6" s="160">
        <v>183.5195959867419</v>
      </c>
      <c r="E6" s="139">
        <f t="shared" si="0"/>
        <v>0.14707544488970947</v>
      </c>
      <c r="F6" s="162">
        <f t="shared" si="1"/>
        <v>23.530471640707987</v>
      </c>
      <c r="G6" s="162">
        <f t="shared" si="2"/>
        <v>4.6173247304014922</v>
      </c>
    </row>
    <row r="7" spans="1:7">
      <c r="A7" s="158" t="s">
        <v>7</v>
      </c>
      <c r="B7" s="160">
        <v>81.176071525425186</v>
      </c>
      <c r="C7" s="160">
        <v>93.042936473272775</v>
      </c>
      <c r="D7" s="160">
        <v>92.025453579279713</v>
      </c>
      <c r="E7" s="139">
        <f t="shared" si="0"/>
        <v>0.13365246494413552</v>
      </c>
      <c r="F7" s="162">
        <f t="shared" si="1"/>
        <v>10.849382053854526</v>
      </c>
      <c r="G7" s="162">
        <f t="shared" si="2"/>
        <v>-1.017482893993062</v>
      </c>
    </row>
    <row r="8" spans="1:7">
      <c r="A8" s="158" t="s">
        <v>287</v>
      </c>
      <c r="B8" s="160">
        <v>61.811075430487755</v>
      </c>
      <c r="C8" s="160">
        <v>69.035505818145992</v>
      </c>
      <c r="D8" s="160">
        <v>71.936668749339589</v>
      </c>
      <c r="E8" s="139">
        <f t="shared" si="0"/>
        <v>0.16381519409477022</v>
      </c>
      <c r="F8" s="162">
        <f t="shared" si="1"/>
        <v>10.125593318851834</v>
      </c>
      <c r="G8" s="162">
        <f t="shared" si="2"/>
        <v>2.9011629311935963</v>
      </c>
    </row>
    <row r="9" spans="1:7">
      <c r="A9" s="158" t="s">
        <v>9</v>
      </c>
      <c r="B9" s="160">
        <v>89.912324350554556</v>
      </c>
      <c r="C9" s="160">
        <v>80.273551784669394</v>
      </c>
      <c r="D9" s="160">
        <v>91.997772366989594</v>
      </c>
      <c r="E9" s="139">
        <f t="shared" si="0"/>
        <v>2.3194239849747309E-2</v>
      </c>
      <c r="F9" s="162">
        <f t="shared" si="1"/>
        <v>2.0854480164350377</v>
      </c>
      <c r="G9" s="162">
        <f t="shared" si="2"/>
        <v>11.7242205823202</v>
      </c>
    </row>
    <row r="10" spans="1:7">
      <c r="A10" s="158" t="s">
        <v>10</v>
      </c>
      <c r="B10" s="160">
        <v>56.538921237887457</v>
      </c>
      <c r="C10" s="160">
        <v>64.076887984112162</v>
      </c>
      <c r="D10" s="160">
        <v>63.278992851042972</v>
      </c>
      <c r="E10" s="139">
        <f t="shared" si="0"/>
        <v>0.11921118170607942</v>
      </c>
      <c r="F10" s="162">
        <f t="shared" si="1"/>
        <v>6.7400716131555143</v>
      </c>
      <c r="G10" s="162">
        <f t="shared" si="2"/>
        <v>-0.79789513306918991</v>
      </c>
    </row>
    <row r="11" spans="1:7">
      <c r="A11" s="158" t="s">
        <v>11</v>
      </c>
      <c r="B11" s="160">
        <v>82.626666666666665</v>
      </c>
      <c r="C11" s="160">
        <v>89.250034939025767</v>
      </c>
      <c r="D11" s="160">
        <v>90.244020693831033</v>
      </c>
      <c r="E11" s="139">
        <f t="shared" si="0"/>
        <v>9.2190019692968792E-2</v>
      </c>
      <c r="F11" s="162">
        <f t="shared" si="1"/>
        <v>7.6173540271643674</v>
      </c>
      <c r="G11" s="162">
        <f t="shared" si="2"/>
        <v>0.99398575480526574</v>
      </c>
    </row>
    <row r="12" spans="1:7">
      <c r="A12" s="158" t="s">
        <v>12</v>
      </c>
      <c r="B12" s="160">
        <v>149.06385045986022</v>
      </c>
      <c r="C12" s="160">
        <v>162.0355909341726</v>
      </c>
      <c r="D12" s="160">
        <v>155.81783525650224</v>
      </c>
      <c r="E12" s="139">
        <f t="shared" si="0"/>
        <v>4.5309340767772009E-2</v>
      </c>
      <c r="F12" s="162">
        <f t="shared" si="1"/>
        <v>6.7539847966420155</v>
      </c>
      <c r="G12" s="162">
        <f t="shared" si="2"/>
        <v>-6.2177556776703682</v>
      </c>
    </row>
    <row r="13" spans="1:7">
      <c r="A13" s="158" t="s">
        <v>13</v>
      </c>
      <c r="B13" s="160">
        <v>53.4935521265364</v>
      </c>
      <c r="C13" s="160">
        <v>60.612155431473361</v>
      </c>
      <c r="D13" s="160">
        <v>61.000280542106722</v>
      </c>
      <c r="E13" s="139">
        <f t="shared" si="0"/>
        <v>0.1403295933276878</v>
      </c>
      <c r="F13" s="162">
        <f t="shared" si="1"/>
        <v>7.506728415570322</v>
      </c>
      <c r="G13" s="162">
        <f t="shared" si="2"/>
        <v>0.38812511063336075</v>
      </c>
    </row>
    <row r="14" spans="1:7">
      <c r="A14" s="158" t="s">
        <v>14</v>
      </c>
      <c r="B14" s="160">
        <v>45.788289710206413</v>
      </c>
      <c r="C14" s="160">
        <v>51.226095805298534</v>
      </c>
      <c r="D14" s="160">
        <v>52.226384907713907</v>
      </c>
      <c r="E14" s="139">
        <f t="shared" si="0"/>
        <v>0.14060571465442645</v>
      </c>
      <c r="F14" s="162">
        <f t="shared" si="1"/>
        <v>6.4380951975074936</v>
      </c>
      <c r="G14" s="162">
        <f t="shared" si="2"/>
        <v>1.0002891024153726</v>
      </c>
    </row>
    <row r="15" spans="1:7">
      <c r="A15" s="158" t="s">
        <v>15</v>
      </c>
      <c r="B15" s="160">
        <v>44.950780922963467</v>
      </c>
      <c r="C15" s="160">
        <v>50.404465224124856</v>
      </c>
      <c r="D15" s="160">
        <v>50.634673097032248</v>
      </c>
      <c r="E15" s="139">
        <f t="shared" si="0"/>
        <v>0.12644701732345476</v>
      </c>
      <c r="F15" s="162">
        <f t="shared" si="1"/>
        <v>5.6838921740687809</v>
      </c>
      <c r="G15" s="162">
        <f t="shared" si="2"/>
        <v>0.23020787290739264</v>
      </c>
    </row>
    <row r="16" spans="1:7">
      <c r="A16" s="158" t="s">
        <v>288</v>
      </c>
      <c r="B16" s="160">
        <v>51.558650714181979</v>
      </c>
      <c r="C16" s="160">
        <v>56.126228419215089</v>
      </c>
      <c r="D16" s="160">
        <v>58.406684473590829</v>
      </c>
      <c r="E16" s="139">
        <f t="shared" si="0"/>
        <v>0.13282026710456943</v>
      </c>
      <c r="F16" s="162">
        <f t="shared" si="1"/>
        <v>6.8480337594088496</v>
      </c>
      <c r="G16" s="162">
        <f t="shared" si="2"/>
        <v>2.2804560543757404</v>
      </c>
    </row>
    <row r="17" spans="1:7">
      <c r="A17" s="158" t="s">
        <v>17</v>
      </c>
      <c r="B17" s="160">
        <v>70.09673717391756</v>
      </c>
      <c r="C17" s="160">
        <v>77.869107172712432</v>
      </c>
      <c r="D17" s="160">
        <v>79.724648254735271</v>
      </c>
      <c r="E17" s="139">
        <f t="shared" si="0"/>
        <v>0.1373517722648035</v>
      </c>
      <c r="F17" s="162">
        <f t="shared" si="1"/>
        <v>9.6279110808177109</v>
      </c>
      <c r="G17" s="162">
        <f t="shared" si="2"/>
        <v>1.8555410820228389</v>
      </c>
    </row>
    <row r="18" spans="1:7">
      <c r="A18" s="158" t="s">
        <v>18</v>
      </c>
      <c r="B18" s="160">
        <v>58.082625841853186</v>
      </c>
      <c r="C18" s="160">
        <v>65.059158908392149</v>
      </c>
      <c r="D18" s="160">
        <v>64.671917869305318</v>
      </c>
      <c r="E18" s="139">
        <f t="shared" si="0"/>
        <v>0.11344686869690417</v>
      </c>
      <c r="F18" s="162">
        <f t="shared" si="1"/>
        <v>6.5892920274521316</v>
      </c>
      <c r="G18" s="162">
        <f t="shared" si="2"/>
        <v>-0.38724103908683105</v>
      </c>
    </row>
    <row r="19" spans="1:7">
      <c r="A19" s="158" t="s">
        <v>289</v>
      </c>
      <c r="B19" s="160">
        <v>146.65062368532674</v>
      </c>
      <c r="C19" s="160">
        <v>182.47402347594252</v>
      </c>
      <c r="D19" s="160">
        <v>176.4739281575898</v>
      </c>
      <c r="E19" s="139">
        <f t="shared" si="0"/>
        <v>0.20336295695718246</v>
      </c>
      <c r="F19" s="162">
        <f t="shared" si="1"/>
        <v>29.823304472263061</v>
      </c>
      <c r="G19" s="162">
        <f t="shared" si="2"/>
        <v>-6.0000953183527201</v>
      </c>
    </row>
    <row r="20" spans="1:7">
      <c r="A20" s="158" t="s">
        <v>20</v>
      </c>
      <c r="B20" s="160">
        <v>85.16723064091974</v>
      </c>
      <c r="C20" s="160">
        <v>97.076239089944991</v>
      </c>
      <c r="D20" s="160">
        <v>95.655289380684778</v>
      </c>
      <c r="E20" s="139">
        <f t="shared" si="0"/>
        <v>0.12314664526294822</v>
      </c>
      <c r="F20" s="162">
        <f t="shared" si="1"/>
        <v>10.488058739765037</v>
      </c>
      <c r="G20" s="162">
        <f t="shared" si="2"/>
        <v>-1.4209497092602135</v>
      </c>
    </row>
    <row r="21" spans="1:7">
      <c r="A21" s="158" t="s">
        <v>290</v>
      </c>
      <c r="B21" s="160">
        <v>111.00887482133483</v>
      </c>
      <c r="C21" s="160">
        <v>128.02631254777924</v>
      </c>
      <c r="D21" s="160">
        <v>127.9239146366229</v>
      </c>
      <c r="E21" s="139">
        <f t="shared" si="0"/>
        <v>0.15237556314765172</v>
      </c>
      <c r="F21" s="162">
        <f t="shared" si="1"/>
        <v>16.915039815288068</v>
      </c>
      <c r="G21" s="162">
        <f t="shared" si="2"/>
        <v>-0.10239791115634489</v>
      </c>
    </row>
    <row r="22" spans="1:7">
      <c r="A22" s="158" t="s">
        <v>291</v>
      </c>
      <c r="B22" s="160">
        <v>64.90603473982479</v>
      </c>
      <c r="C22" s="160">
        <v>72.40883714283548</v>
      </c>
      <c r="D22" s="160">
        <v>73.620734925905893</v>
      </c>
      <c r="E22" s="139">
        <f t="shared" si="0"/>
        <v>0.1342664086785442</v>
      </c>
      <c r="F22" s="162">
        <f t="shared" si="1"/>
        <v>8.7147001860811031</v>
      </c>
      <c r="G22" s="162">
        <f t="shared" si="2"/>
        <v>1.2118977830704125</v>
      </c>
    </row>
    <row r="23" spans="1:7">
      <c r="A23" s="158" t="s">
        <v>292</v>
      </c>
      <c r="B23" s="160">
        <v>61.201047692490867</v>
      </c>
      <c r="C23" s="160">
        <v>71.151349375703631</v>
      </c>
      <c r="D23" s="160">
        <v>69.03209759935298</v>
      </c>
      <c r="E23" s="139">
        <f t="shared" si="0"/>
        <v>0.1279561413100278</v>
      </c>
      <c r="F23" s="162">
        <f t="shared" si="1"/>
        <v>7.8310499068621127</v>
      </c>
      <c r="G23" s="162">
        <f t="shared" si="2"/>
        <v>-2.1192517763506515</v>
      </c>
    </row>
    <row r="24" spans="1:7">
      <c r="A24" s="158" t="s">
        <v>24</v>
      </c>
      <c r="B24" s="160">
        <v>88.640392532588947</v>
      </c>
      <c r="C24" s="160">
        <v>102.44290082659086</v>
      </c>
      <c r="D24" s="160">
        <v>106.01636189397014</v>
      </c>
      <c r="E24" s="139">
        <f t="shared" si="0"/>
        <v>0.19602766712695749</v>
      </c>
      <c r="F24" s="162">
        <f t="shared" si="1"/>
        <v>17.375969361381195</v>
      </c>
      <c r="G24" s="162">
        <f t="shared" si="2"/>
        <v>3.5734610673792844</v>
      </c>
    </row>
    <row r="25" spans="1:7">
      <c r="A25" s="158" t="s">
        <v>293</v>
      </c>
      <c r="B25" s="160">
        <v>60.721600387510343</v>
      </c>
      <c r="C25" s="160">
        <v>68.770198960158908</v>
      </c>
      <c r="D25" s="160">
        <v>70.860555450685155</v>
      </c>
      <c r="E25" s="139">
        <f t="shared" si="0"/>
        <v>0.16697443740728984</v>
      </c>
      <c r="F25" s="162">
        <f t="shared" si="1"/>
        <v>10.138955063174812</v>
      </c>
      <c r="G25" s="162">
        <f t="shared" si="2"/>
        <v>2.0903564905262471</v>
      </c>
    </row>
    <row r="26" spans="1:7">
      <c r="A26" s="158" t="s">
        <v>26</v>
      </c>
      <c r="B26" s="160">
        <v>80.582243547057928</v>
      </c>
      <c r="C26" s="160">
        <v>94.364904392592095</v>
      </c>
      <c r="D26" s="160">
        <v>95.161453171719231</v>
      </c>
      <c r="E26" s="139">
        <f t="shared" si="0"/>
        <v>0.18092335212964658</v>
      </c>
      <c r="F26" s="162">
        <f t="shared" si="1"/>
        <v>14.579209624661303</v>
      </c>
      <c r="G26" s="162">
        <f t="shared" si="2"/>
        <v>0.79654877912713573</v>
      </c>
    </row>
    <row r="27" spans="1:7">
      <c r="A27" s="158" t="s">
        <v>27</v>
      </c>
      <c r="B27" s="160">
        <v>73.75614200504171</v>
      </c>
      <c r="C27" s="160">
        <v>85.26506016670514</v>
      </c>
      <c r="D27" s="160">
        <v>90.814638229504581</v>
      </c>
      <c r="E27" s="139">
        <f t="shared" si="0"/>
        <v>0.23128238219532704</v>
      </c>
      <c r="F27" s="162">
        <f t="shared" si="1"/>
        <v>17.058496224462871</v>
      </c>
      <c r="G27" s="162">
        <f t="shared" si="2"/>
        <v>5.5495780627994407</v>
      </c>
    </row>
    <row r="28" spans="1:7">
      <c r="A28" s="158" t="s">
        <v>28</v>
      </c>
      <c r="B28" s="160">
        <v>67.031529242023893</v>
      </c>
      <c r="C28" s="160">
        <v>77.917245148365339</v>
      </c>
      <c r="D28" s="160">
        <v>79.860874410805394</v>
      </c>
      <c r="E28" s="139">
        <f t="shared" si="0"/>
        <v>0.19139269704648831</v>
      </c>
      <c r="F28" s="162">
        <f t="shared" si="1"/>
        <v>12.829345168781501</v>
      </c>
      <c r="G28" s="162">
        <f t="shared" si="2"/>
        <v>1.9436292624400551</v>
      </c>
    </row>
    <row r="29" spans="1:7">
      <c r="A29" s="158" t="s">
        <v>29</v>
      </c>
      <c r="B29" s="160">
        <v>87.429359122007185</v>
      </c>
      <c r="C29" s="160">
        <v>108.15292828125455</v>
      </c>
      <c r="D29" s="160">
        <v>113.61433405200853</v>
      </c>
      <c r="E29" s="139">
        <f t="shared" si="0"/>
        <v>0.29949864888590066</v>
      </c>
      <c r="F29" s="162">
        <f t="shared" si="1"/>
        <v>26.184974930001346</v>
      </c>
      <c r="G29" s="162">
        <f t="shared" si="2"/>
        <v>5.4614057707539843</v>
      </c>
    </row>
    <row r="30" spans="1:7">
      <c r="A30" s="158" t="s">
        <v>30</v>
      </c>
      <c r="B30" s="160">
        <v>122.85307966826258</v>
      </c>
      <c r="C30" s="160">
        <v>119.69071771560066</v>
      </c>
      <c r="D30" s="160">
        <v>135.8427574308528</v>
      </c>
      <c r="E30" s="139">
        <f t="shared" si="0"/>
        <v>0.10573343214240909</v>
      </c>
      <c r="F30" s="162">
        <f t="shared" si="1"/>
        <v>12.989677762590219</v>
      </c>
      <c r="G30" s="162">
        <f t="shared" si="2"/>
        <v>16.152039715252144</v>
      </c>
    </row>
    <row r="31" spans="1:7">
      <c r="A31" s="158" t="s">
        <v>31</v>
      </c>
      <c r="B31" s="160">
        <v>47.687340316018897</v>
      </c>
      <c r="C31" s="160">
        <v>52.969246500485198</v>
      </c>
      <c r="D31" s="160">
        <v>54.762996900515276</v>
      </c>
      <c r="E31" s="139">
        <f t="shared" si="0"/>
        <v>0.14837599533978538</v>
      </c>
      <c r="F31" s="162">
        <f t="shared" si="1"/>
        <v>7.0756565844963788</v>
      </c>
      <c r="G31" s="162">
        <f t="shared" si="2"/>
        <v>1.7937504000300777</v>
      </c>
    </row>
    <row r="32" spans="1:7">
      <c r="A32" s="158" t="s">
        <v>32</v>
      </c>
      <c r="B32" s="160">
        <v>50.079152531121494</v>
      </c>
      <c r="C32" s="160">
        <v>56.881004975936044</v>
      </c>
      <c r="D32" s="160">
        <v>57.496768060213277</v>
      </c>
      <c r="E32" s="139">
        <f t="shared" si="0"/>
        <v>0.14811783255481681</v>
      </c>
      <c r="F32" s="162">
        <f t="shared" si="1"/>
        <v>7.4176155290917833</v>
      </c>
      <c r="G32" s="162">
        <f t="shared" si="2"/>
        <v>0.61576308427723347</v>
      </c>
    </row>
    <row r="33" spans="1:7">
      <c r="A33" s="158" t="s">
        <v>294</v>
      </c>
      <c r="B33" s="160">
        <v>81.553269229737921</v>
      </c>
      <c r="C33" s="160">
        <v>84.713664061280085</v>
      </c>
      <c r="D33" s="160">
        <v>92.810604522102366</v>
      </c>
      <c r="E33" s="139">
        <f t="shared" si="0"/>
        <v>0.13803659128185536</v>
      </c>
      <c r="F33" s="162">
        <f t="shared" si="1"/>
        <v>11.257335292364445</v>
      </c>
      <c r="G33" s="162">
        <f t="shared" si="2"/>
        <v>8.0969404608222817</v>
      </c>
    </row>
    <row r="34" spans="1:7">
      <c r="A34" s="158" t="s">
        <v>295</v>
      </c>
      <c r="B34" s="160">
        <v>81.493727204683267</v>
      </c>
      <c r="C34" s="160">
        <v>93.499297339741588</v>
      </c>
      <c r="D34" s="160">
        <v>93.607841369380566</v>
      </c>
      <c r="E34" s="139">
        <f t="shared" si="0"/>
        <v>0.1486508787881422</v>
      </c>
      <c r="F34" s="162">
        <f t="shared" si="1"/>
        <v>12.114114164697298</v>
      </c>
      <c r="G34" s="162">
        <f t="shared" si="2"/>
        <v>0.10854402963897769</v>
      </c>
    </row>
    <row r="35" spans="1:7">
      <c r="A35" s="158" t="s">
        <v>35</v>
      </c>
      <c r="B35" s="160">
        <v>115.10141126321612</v>
      </c>
      <c r="C35" s="160">
        <v>128.35683666109307</v>
      </c>
      <c r="D35" s="160">
        <v>148.45627335099519</v>
      </c>
      <c r="E35" s="139">
        <f t="shared" si="0"/>
        <v>0.28978673433901281</v>
      </c>
      <c r="F35" s="162">
        <f t="shared" si="1"/>
        <v>33.354862087779068</v>
      </c>
      <c r="G35" s="162">
        <f t="shared" si="2"/>
        <v>20.09943668990212</v>
      </c>
    </row>
    <row r="36" spans="1:7">
      <c r="A36" s="158" t="s">
        <v>36</v>
      </c>
      <c r="B36" s="160">
        <v>89.410916125342894</v>
      </c>
      <c r="C36" s="160">
        <v>98.727794139616279</v>
      </c>
      <c r="D36" s="160">
        <v>106.14237185319988</v>
      </c>
      <c r="E36" s="139">
        <f t="shared" si="0"/>
        <v>0.18712989926645623</v>
      </c>
      <c r="F36" s="162">
        <f t="shared" si="1"/>
        <v>16.731455727856982</v>
      </c>
      <c r="G36" s="162">
        <f t="shared" si="2"/>
        <v>7.4145777135835971</v>
      </c>
    </row>
    <row r="37" spans="1:7">
      <c r="A37" s="158" t="s">
        <v>37</v>
      </c>
      <c r="B37" s="160">
        <v>77.995864695327555</v>
      </c>
      <c r="C37" s="160">
        <v>83.622544993157675</v>
      </c>
      <c r="D37" s="160">
        <v>83.072720545592261</v>
      </c>
      <c r="E37" s="139">
        <f t="shared" si="0"/>
        <v>6.50913464463308E-2</v>
      </c>
      <c r="F37" s="162">
        <f t="shared" si="1"/>
        <v>5.0768558502647068</v>
      </c>
      <c r="G37" s="162">
        <f t="shared" si="2"/>
        <v>-0.54982444756541327</v>
      </c>
    </row>
    <row r="38" spans="1:7">
      <c r="A38" s="158" t="s">
        <v>38</v>
      </c>
      <c r="B38" s="160">
        <v>103.27556561085973</v>
      </c>
      <c r="C38" s="160">
        <v>98.272589875524304</v>
      </c>
      <c r="D38" s="160">
        <v>103.97045873693655</v>
      </c>
      <c r="E38" s="139">
        <f t="shared" si="0"/>
        <v>6.7285337239900867E-3</v>
      </c>
      <c r="F38" s="162">
        <f t="shared" si="1"/>
        <v>0.69489312607682052</v>
      </c>
      <c r="G38" s="162">
        <f t="shared" si="2"/>
        <v>5.6978688614122461</v>
      </c>
    </row>
    <row r="39" spans="1:7">
      <c r="A39" s="158" t="s">
        <v>39</v>
      </c>
      <c r="B39" s="160">
        <v>46.03011254665239</v>
      </c>
      <c r="C39" s="160">
        <v>51.285518958943094</v>
      </c>
      <c r="D39" s="160">
        <v>51.558907646633301</v>
      </c>
      <c r="E39" s="139">
        <f t="shared" si="0"/>
        <v>0.12011256966572421</v>
      </c>
      <c r="F39" s="162">
        <f t="shared" si="1"/>
        <v>5.5287950999809112</v>
      </c>
      <c r="G39" s="162">
        <f t="shared" si="2"/>
        <v>0.27338868769020763</v>
      </c>
    </row>
    <row r="40" spans="1:7">
      <c r="A40" s="158" t="s">
        <v>40</v>
      </c>
      <c r="B40" s="160">
        <v>85.663880835238444</v>
      </c>
      <c r="C40" s="160">
        <v>86.513961669516519</v>
      </c>
      <c r="D40" s="160">
        <v>93.21755283257842</v>
      </c>
      <c r="E40" s="139">
        <f t="shared" si="0"/>
        <v>8.8178027001465459E-2</v>
      </c>
      <c r="F40" s="162">
        <f t="shared" si="1"/>
        <v>7.5536719973399755</v>
      </c>
      <c r="G40" s="162">
        <f t="shared" si="2"/>
        <v>6.7035911630619012</v>
      </c>
    </row>
    <row r="41" spans="1:7">
      <c r="A41" s="158" t="s">
        <v>41</v>
      </c>
      <c r="B41" s="160">
        <v>52.555289216907433</v>
      </c>
      <c r="C41" s="160">
        <v>58.359135606235661</v>
      </c>
      <c r="D41" s="160">
        <v>59.593486953689379</v>
      </c>
      <c r="E41" s="139">
        <f t="shared" si="0"/>
        <v>0.13391987451032245</v>
      </c>
      <c r="F41" s="162">
        <f t="shared" si="1"/>
        <v>7.0381977367819459</v>
      </c>
      <c r="G41" s="162">
        <f t="shared" si="2"/>
        <v>1.2343513474537176</v>
      </c>
    </row>
    <row r="42" spans="1:7">
      <c r="A42" s="158" t="s">
        <v>296</v>
      </c>
      <c r="B42" s="160">
        <v>59.718682241627242</v>
      </c>
      <c r="C42" s="160">
        <v>63.918854566326218</v>
      </c>
      <c r="D42" s="160">
        <v>67.548835283443893</v>
      </c>
      <c r="E42" s="139">
        <f t="shared" si="0"/>
        <v>0.13111731116462244</v>
      </c>
      <c r="F42" s="162">
        <f t="shared" si="1"/>
        <v>7.8301530418166507</v>
      </c>
      <c r="G42" s="162">
        <f t="shared" si="2"/>
        <v>3.6299807171176752</v>
      </c>
    </row>
    <row r="43" spans="1:7">
      <c r="A43" s="158" t="s">
        <v>43</v>
      </c>
      <c r="B43" s="160">
        <v>61.560793727107431</v>
      </c>
      <c r="C43" s="160">
        <v>69.780347819284472</v>
      </c>
      <c r="D43" s="160">
        <v>69.499775047283023</v>
      </c>
      <c r="E43" s="139">
        <f t="shared" si="0"/>
        <v>0.12896164652080783</v>
      </c>
      <c r="F43" s="162">
        <f t="shared" si="1"/>
        <v>7.9389813201755928</v>
      </c>
      <c r="G43" s="162">
        <f t="shared" si="2"/>
        <v>-0.28057277200144881</v>
      </c>
    </row>
    <row r="44" spans="1:7">
      <c r="A44" s="158" t="s">
        <v>297</v>
      </c>
      <c r="B44" s="160">
        <v>50.782423543306741</v>
      </c>
      <c r="C44" s="160">
        <v>58.128836249964081</v>
      </c>
      <c r="D44" s="160">
        <v>56.820807514313394</v>
      </c>
      <c r="E44" s="139">
        <f t="shared" si="0"/>
        <v>0.11890696720799825</v>
      </c>
      <c r="F44" s="162">
        <f t="shared" si="1"/>
        <v>6.0383839710066525</v>
      </c>
      <c r="G44" s="162">
        <f t="shared" si="2"/>
        <v>-1.3080287356506872</v>
      </c>
    </row>
    <row r="45" spans="1:7">
      <c r="A45" s="158" t="s">
        <v>298</v>
      </c>
      <c r="B45" s="160">
        <v>52.81272761557338</v>
      </c>
      <c r="C45" s="160">
        <v>57.464569912974149</v>
      </c>
      <c r="D45" s="160">
        <v>58.825834442419726</v>
      </c>
      <c r="E45" s="139">
        <f t="shared" si="0"/>
        <v>0.11385715334788363</v>
      </c>
      <c r="F45" s="162">
        <f t="shared" si="1"/>
        <v>6.0131068268463466</v>
      </c>
      <c r="G45" s="162">
        <f t="shared" si="2"/>
        <v>1.3612645294455774</v>
      </c>
    </row>
    <row r="46" spans="1:7">
      <c r="A46" s="158" t="s">
        <v>46</v>
      </c>
      <c r="B46" s="160">
        <v>97.93458418244326</v>
      </c>
      <c r="C46" s="160">
        <v>105.21567402024814</v>
      </c>
      <c r="D46" s="160">
        <v>106.30233434414089</v>
      </c>
      <c r="E46" s="139">
        <f t="shared" si="0"/>
        <v>8.5442239139028431E-2</v>
      </c>
      <c r="F46" s="162">
        <f t="shared" si="1"/>
        <v>8.3677501616976286</v>
      </c>
      <c r="G46" s="162">
        <f t="shared" si="2"/>
        <v>1.0866603238927439</v>
      </c>
    </row>
    <row r="47" spans="1:7">
      <c r="A47" s="158" t="s">
        <v>47</v>
      </c>
      <c r="B47" s="160">
        <v>180.02626536654935</v>
      </c>
      <c r="C47" s="160">
        <v>195.33224771697826</v>
      </c>
      <c r="D47" s="160">
        <v>193.94064714084155</v>
      </c>
      <c r="E47" s="139">
        <f t="shared" si="0"/>
        <v>7.7290842788752451E-2</v>
      </c>
      <c r="F47" s="162">
        <f t="shared" si="1"/>
        <v>13.914381774292195</v>
      </c>
      <c r="G47" s="162">
        <f t="shared" si="2"/>
        <v>-1.3916005761367103</v>
      </c>
    </row>
    <row r="48" spans="1:7">
      <c r="A48" s="158" t="s">
        <v>48</v>
      </c>
      <c r="B48" s="160">
        <v>72.06043659513729</v>
      </c>
      <c r="C48" s="160">
        <v>78.608636475423793</v>
      </c>
      <c r="D48" s="160">
        <v>81.126543988949663</v>
      </c>
      <c r="E48" s="139">
        <f t="shared" si="0"/>
        <v>0.12581255154959975</v>
      </c>
      <c r="F48" s="162">
        <f t="shared" si="1"/>
        <v>9.0661073938123735</v>
      </c>
      <c r="G48" s="162">
        <f t="shared" si="2"/>
        <v>2.5179075135258699</v>
      </c>
    </row>
    <row r="49" spans="1:7">
      <c r="A49" s="158" t="s">
        <v>49</v>
      </c>
      <c r="B49" s="160">
        <v>61.798648957061062</v>
      </c>
      <c r="C49" s="160">
        <v>65.248098318513215</v>
      </c>
      <c r="D49" s="160">
        <v>68.301013112245712</v>
      </c>
      <c r="E49" s="139">
        <f t="shared" si="0"/>
        <v>0.10521854870488551</v>
      </c>
      <c r="F49" s="162">
        <f t="shared" si="1"/>
        <v>6.5023641551846509</v>
      </c>
      <c r="G49" s="162">
        <f t="shared" si="2"/>
        <v>3.0529147937324979</v>
      </c>
    </row>
    <row r="50" spans="1:7">
      <c r="A50" s="158" t="s">
        <v>50</v>
      </c>
      <c r="B50" s="160">
        <v>60.855975544283652</v>
      </c>
      <c r="C50" s="160">
        <v>70.380407406583842</v>
      </c>
      <c r="D50" s="160">
        <v>67.841058507432265</v>
      </c>
      <c r="E50" s="139">
        <f t="shared" si="0"/>
        <v>0.11478056017795181</v>
      </c>
      <c r="F50" s="162">
        <f t="shared" si="1"/>
        <v>6.9850829631486135</v>
      </c>
      <c r="G50" s="162">
        <f t="shared" si="2"/>
        <v>-2.5393488991515767</v>
      </c>
    </row>
    <row r="51" spans="1:7">
      <c r="A51" s="158" t="s">
        <v>51</v>
      </c>
      <c r="B51" s="160">
        <v>46.63019426376416</v>
      </c>
      <c r="C51" s="160">
        <v>52.423288751454976</v>
      </c>
      <c r="D51" s="160">
        <v>52.05596943400294</v>
      </c>
      <c r="E51" s="139">
        <f t="shared" si="0"/>
        <v>0.11635755020765789</v>
      </c>
      <c r="F51" s="162">
        <f t="shared" si="1"/>
        <v>5.4257751702387793</v>
      </c>
      <c r="G51" s="162">
        <f t="shared" si="2"/>
        <v>-0.36731931745203639</v>
      </c>
    </row>
    <row r="52" spans="1:7">
      <c r="A52" s="158" t="s">
        <v>52</v>
      </c>
      <c r="B52" s="160">
        <v>93.472657212124673</v>
      </c>
      <c r="C52" s="160">
        <v>106.63271139572115</v>
      </c>
      <c r="D52" s="160">
        <v>105.8645679649045</v>
      </c>
      <c r="E52" s="139">
        <f t="shared" si="0"/>
        <v>0.13257257386679303</v>
      </c>
      <c r="F52" s="162">
        <f t="shared" si="1"/>
        <v>12.391910752779822</v>
      </c>
      <c r="G52" s="162">
        <f t="shared" si="2"/>
        <v>-0.76814343081665015</v>
      </c>
    </row>
    <row r="53" spans="1:7">
      <c r="A53" s="158" t="s">
        <v>53</v>
      </c>
      <c r="B53" s="160">
        <v>76.504255767578343</v>
      </c>
      <c r="C53" s="160">
        <v>82.506454820784995</v>
      </c>
      <c r="D53" s="160">
        <v>82.094079583270428</v>
      </c>
      <c r="E53" s="139">
        <f t="shared" si="0"/>
        <v>7.3065527657364529E-2</v>
      </c>
      <c r="F53" s="162">
        <f t="shared" si="1"/>
        <v>5.5898238156920854</v>
      </c>
      <c r="G53" s="162">
        <f t="shared" si="2"/>
        <v>-0.41237523751456706</v>
      </c>
    </row>
    <row r="54" spans="1:7">
      <c r="A54" s="158" t="s">
        <v>54</v>
      </c>
      <c r="B54" s="160">
        <v>99.24840295722079</v>
      </c>
      <c r="C54" s="160">
        <v>108.53026705980754</v>
      </c>
      <c r="D54" s="160">
        <v>114.66872227377554</v>
      </c>
      <c r="E54" s="139">
        <f t="shared" si="0"/>
        <v>0.15537095668130196</v>
      </c>
      <c r="F54" s="162">
        <f t="shared" si="1"/>
        <v>15.420319316554753</v>
      </c>
      <c r="G54" s="162">
        <f t="shared" si="2"/>
        <v>6.1384552139680011</v>
      </c>
    </row>
    <row r="55" spans="1:7">
      <c r="A55" s="158" t="s">
        <v>55</v>
      </c>
      <c r="B55" s="160">
        <v>105.66704313821253</v>
      </c>
      <c r="C55" s="160">
        <v>115.76251734953145</v>
      </c>
      <c r="D55" s="160">
        <v>112.00372837524836</v>
      </c>
      <c r="E55" s="139">
        <f t="shared" si="0"/>
        <v>5.9968416346688494E-2</v>
      </c>
      <c r="F55" s="162">
        <f t="shared" si="1"/>
        <v>6.3366852370358231</v>
      </c>
      <c r="G55" s="162">
        <f t="shared" si="2"/>
        <v>-3.7587889742830924</v>
      </c>
    </row>
    <row r="56" spans="1:7">
      <c r="A56" s="158" t="s">
        <v>56</v>
      </c>
      <c r="B56" s="160">
        <v>111.58285389797764</v>
      </c>
      <c r="C56" s="160">
        <v>130.61100039878747</v>
      </c>
      <c r="D56" s="160">
        <v>131.7925251235921</v>
      </c>
      <c r="E56" s="139">
        <f t="shared" si="0"/>
        <v>0.18111807073954705</v>
      </c>
      <c r="F56" s="162">
        <f t="shared" si="1"/>
        <v>20.209671225614457</v>
      </c>
      <c r="G56" s="162">
        <f t="shared" si="2"/>
        <v>1.1815247248046319</v>
      </c>
    </row>
    <row r="57" spans="1:7">
      <c r="A57" s="158" t="s">
        <v>57</v>
      </c>
      <c r="B57" s="160">
        <v>59.837686463855221</v>
      </c>
      <c r="C57" s="160">
        <v>67.58447905553642</v>
      </c>
      <c r="D57" s="160">
        <v>67.483349531848134</v>
      </c>
      <c r="E57" s="139">
        <f t="shared" si="0"/>
        <v>0.12777337360145521</v>
      </c>
      <c r="F57" s="162">
        <f t="shared" si="1"/>
        <v>7.6456630679929134</v>
      </c>
      <c r="G57" s="162">
        <f t="shared" si="2"/>
        <v>-0.10112952368828587</v>
      </c>
    </row>
    <row r="58" spans="1:7">
      <c r="A58" s="158" t="s">
        <v>58</v>
      </c>
      <c r="B58" s="160">
        <v>144.17208437080836</v>
      </c>
      <c r="C58" s="160">
        <v>154.83659984782349</v>
      </c>
      <c r="D58" s="160">
        <v>161.69121798651324</v>
      </c>
      <c r="E58" s="139">
        <f t="shared" si="0"/>
        <v>0.12151543547533053</v>
      </c>
      <c r="F58" s="162">
        <f t="shared" si="1"/>
        <v>17.519133615704874</v>
      </c>
      <c r="G58" s="162">
        <f t="shared" si="2"/>
        <v>6.8546181386897445</v>
      </c>
    </row>
    <row r="59" spans="1:7">
      <c r="A59" s="158" t="s">
        <v>299</v>
      </c>
      <c r="B59" s="160">
        <v>94.4376361065667</v>
      </c>
      <c r="C59" s="160">
        <v>110.14743948778774</v>
      </c>
      <c r="D59" s="160">
        <v>105.69416791242971</v>
      </c>
      <c r="E59" s="139">
        <f t="shared" si="0"/>
        <v>0.11919539994796932</v>
      </c>
      <c r="F59" s="162">
        <f t="shared" si="1"/>
        <v>11.256531805863006</v>
      </c>
      <c r="G59" s="162">
        <f t="shared" si="2"/>
        <v>-4.4532715753580305</v>
      </c>
    </row>
    <row r="60" spans="1:7">
      <c r="A60" s="158" t="s">
        <v>60</v>
      </c>
      <c r="B60" s="160">
        <v>76.795589371770234</v>
      </c>
      <c r="C60" s="160">
        <v>89.485433968019478</v>
      </c>
      <c r="D60" s="160">
        <v>88.160814970194224</v>
      </c>
      <c r="E60" s="139">
        <f t="shared" si="0"/>
        <v>0.14799320757087389</v>
      </c>
      <c r="F60" s="162">
        <f t="shared" si="1"/>
        <v>11.36522559842399</v>
      </c>
      <c r="G60" s="162">
        <f t="shared" si="2"/>
        <v>-1.3246189978252545</v>
      </c>
    </row>
    <row r="61" spans="1:7">
      <c r="A61" s="158" t="s">
        <v>61</v>
      </c>
      <c r="B61" s="160">
        <v>52.893976739964934</v>
      </c>
      <c r="C61" s="160">
        <v>58.665748368985533</v>
      </c>
      <c r="D61" s="160">
        <v>58.016032529103327</v>
      </c>
      <c r="E61" s="139">
        <f t="shared" si="0"/>
        <v>9.6836277111838676E-2</v>
      </c>
      <c r="F61" s="162">
        <f t="shared" si="1"/>
        <v>5.1220557891383933</v>
      </c>
      <c r="G61" s="162">
        <f t="shared" si="2"/>
        <v>-0.64971583988220516</v>
      </c>
    </row>
    <row r="62" spans="1:7">
      <c r="A62" s="158" t="s">
        <v>62</v>
      </c>
      <c r="B62" s="160">
        <v>52.324080950562411</v>
      </c>
      <c r="C62" s="160">
        <v>58.176689979675288</v>
      </c>
      <c r="D62" s="160">
        <v>58.129572270968985</v>
      </c>
      <c r="E62" s="139">
        <f t="shared" si="0"/>
        <v>0.11095257126239449</v>
      </c>
      <c r="F62" s="162">
        <f t="shared" si="1"/>
        <v>5.8054913204065741</v>
      </c>
      <c r="G62" s="162">
        <f t="shared" si="2"/>
        <v>-4.7117708706302608E-2</v>
      </c>
    </row>
    <row r="63" spans="1:7">
      <c r="A63" s="158" t="s">
        <v>63</v>
      </c>
      <c r="B63" s="160">
        <v>105.34264309442436</v>
      </c>
      <c r="C63" s="160">
        <v>116.42500580105991</v>
      </c>
      <c r="D63" s="160">
        <v>117.95446692076109</v>
      </c>
      <c r="E63" s="139">
        <f t="shared" si="0"/>
        <v>0.11972192320095923</v>
      </c>
      <c r="F63" s="162">
        <f t="shared" si="1"/>
        <v>12.611823826336732</v>
      </c>
      <c r="G63" s="162">
        <f t="shared" si="2"/>
        <v>1.5294611197011818</v>
      </c>
    </row>
    <row r="64" spans="1:7">
      <c r="A64" s="158" t="s">
        <v>64</v>
      </c>
      <c r="B64" s="160">
        <v>83.714251312138487</v>
      </c>
      <c r="C64" s="160">
        <v>89.923521408741038</v>
      </c>
      <c r="D64" s="160">
        <v>93.012169998093157</v>
      </c>
      <c r="E64" s="139">
        <f t="shared" si="0"/>
        <v>0.11106733370028336</v>
      </c>
      <c r="F64" s="162">
        <f t="shared" si="1"/>
        <v>9.2979186859546701</v>
      </c>
      <c r="G64" s="162">
        <f t="shared" si="2"/>
        <v>3.0886485893521183</v>
      </c>
    </row>
    <row r="65" spans="1:7">
      <c r="A65" s="158" t="s">
        <v>65</v>
      </c>
      <c r="B65" s="160">
        <v>162.10893021223359</v>
      </c>
      <c r="C65" s="160">
        <v>147.59787999229349</v>
      </c>
      <c r="D65" s="160">
        <v>170.32850397142644</v>
      </c>
      <c r="E65" s="139">
        <f t="shared" si="0"/>
        <v>5.0704015802409894E-2</v>
      </c>
      <c r="F65" s="162">
        <f t="shared" si="1"/>
        <v>8.2195737591928548</v>
      </c>
      <c r="G65" s="162">
        <f t="shared" si="2"/>
        <v>22.730623979132957</v>
      </c>
    </row>
    <row r="66" spans="1:7">
      <c r="A66" s="158" t="s">
        <v>66</v>
      </c>
      <c r="B66" s="160">
        <v>68.892461381817327</v>
      </c>
      <c r="C66" s="160">
        <v>76.16434922198637</v>
      </c>
      <c r="D66" s="160">
        <v>76.350361708137385</v>
      </c>
      <c r="E66" s="139">
        <f t="shared" si="0"/>
        <v>0.1082542295155738</v>
      </c>
      <c r="F66" s="162">
        <f t="shared" si="1"/>
        <v>7.4579003263200576</v>
      </c>
      <c r="G66" s="162">
        <f t="shared" si="2"/>
        <v>0.1860124861510144</v>
      </c>
    </row>
    <row r="67" spans="1:7">
      <c r="A67" s="158" t="s">
        <v>67</v>
      </c>
      <c r="B67" s="160">
        <v>61.053934759522463</v>
      </c>
      <c r="C67" s="160">
        <v>65.599474699242435</v>
      </c>
      <c r="D67" s="160">
        <v>68.313740970377438</v>
      </c>
      <c r="E67" s="139">
        <f t="shared" ref="E67:E90" si="3">(D67-B67)/B67</f>
        <v>0.11890808085424302</v>
      </c>
      <c r="F67" s="162">
        <f t="shared" ref="F67:F90" si="4">D67-B67</f>
        <v>7.2598062108549755</v>
      </c>
      <c r="G67" s="162">
        <f t="shared" ref="G67:G90" si="5">D67-C67</f>
        <v>2.7142662711350027</v>
      </c>
    </row>
    <row r="68" spans="1:7">
      <c r="A68" s="158" t="s">
        <v>68</v>
      </c>
      <c r="B68" s="160">
        <v>56.959360277854373</v>
      </c>
      <c r="C68" s="160">
        <v>64.573229093389614</v>
      </c>
      <c r="D68" s="160">
        <v>65.069345337096138</v>
      </c>
      <c r="E68" s="139">
        <f t="shared" si="3"/>
        <v>0.14238195477758733</v>
      </c>
      <c r="F68" s="162">
        <f t="shared" si="4"/>
        <v>8.1099850592417653</v>
      </c>
      <c r="G68" s="162">
        <f t="shared" si="5"/>
        <v>0.49611624370652407</v>
      </c>
    </row>
    <row r="69" spans="1:7">
      <c r="A69" s="158" t="s">
        <v>69</v>
      </c>
      <c r="B69" s="160">
        <v>69.311771137898191</v>
      </c>
      <c r="C69" s="160">
        <v>80.346084276487645</v>
      </c>
      <c r="D69" s="160">
        <v>78.310352799399908</v>
      </c>
      <c r="E69" s="139">
        <f t="shared" si="3"/>
        <v>0.12982761100706436</v>
      </c>
      <c r="F69" s="162">
        <f t="shared" si="4"/>
        <v>8.9985816615017171</v>
      </c>
      <c r="G69" s="162">
        <f t="shared" si="5"/>
        <v>-2.0357314770877366</v>
      </c>
    </row>
    <row r="70" spans="1:7">
      <c r="A70" s="158" t="s">
        <v>70</v>
      </c>
      <c r="B70" s="160">
        <v>63.323113605630908</v>
      </c>
      <c r="C70" s="160">
        <v>73.455410748451911</v>
      </c>
      <c r="D70" s="160">
        <v>71.374582060502945</v>
      </c>
      <c r="E70" s="139">
        <f t="shared" si="3"/>
        <v>0.12714896656875813</v>
      </c>
      <c r="F70" s="162">
        <f t="shared" si="4"/>
        <v>8.0514684548720368</v>
      </c>
      <c r="G70" s="162">
        <f t="shared" si="5"/>
        <v>-2.0808286879489657</v>
      </c>
    </row>
    <row r="71" spans="1:7">
      <c r="A71" s="158" t="s">
        <v>71</v>
      </c>
      <c r="B71" s="160">
        <v>64.362109042924388</v>
      </c>
      <c r="C71" s="160">
        <v>73.311399417274188</v>
      </c>
      <c r="D71" s="160">
        <v>71.919002349120532</v>
      </c>
      <c r="E71" s="139">
        <f t="shared" si="3"/>
        <v>0.1174121454155006</v>
      </c>
      <c r="F71" s="162">
        <f t="shared" si="4"/>
        <v>7.5568933061961445</v>
      </c>
      <c r="G71" s="162">
        <f t="shared" si="5"/>
        <v>-1.3923970681536559</v>
      </c>
    </row>
    <row r="72" spans="1:7">
      <c r="A72" s="158" t="s">
        <v>300</v>
      </c>
      <c r="B72" s="160">
        <v>54.461809351422069</v>
      </c>
      <c r="C72" s="160">
        <v>64.813991494625625</v>
      </c>
      <c r="D72" s="160">
        <v>62.876780603629079</v>
      </c>
      <c r="E72" s="139">
        <f t="shared" si="3"/>
        <v>0.1545114154748016</v>
      </c>
      <c r="F72" s="162">
        <f t="shared" si="4"/>
        <v>8.4149712522070104</v>
      </c>
      <c r="G72" s="162">
        <f t="shared" si="5"/>
        <v>-1.9372108909965462</v>
      </c>
    </row>
    <row r="73" spans="1:7">
      <c r="A73" s="158" t="s">
        <v>301</v>
      </c>
      <c r="B73" s="160">
        <v>53.065110586572693</v>
      </c>
      <c r="C73" s="160">
        <v>58.899480529021915</v>
      </c>
      <c r="D73" s="160">
        <v>60.091082455055393</v>
      </c>
      <c r="E73" s="139">
        <f t="shared" si="3"/>
        <v>0.13240284983520817</v>
      </c>
      <c r="F73" s="162">
        <f t="shared" si="4"/>
        <v>7.0259718684826993</v>
      </c>
      <c r="G73" s="162">
        <f t="shared" si="5"/>
        <v>1.1916019260334778</v>
      </c>
    </row>
    <row r="74" spans="1:7">
      <c r="A74" s="158" t="s">
        <v>74</v>
      </c>
      <c r="B74" s="160">
        <v>80.493107222880525</v>
      </c>
      <c r="C74" s="160">
        <v>88.999153838187482</v>
      </c>
      <c r="D74" s="160">
        <v>89.19340841059757</v>
      </c>
      <c r="E74" s="139">
        <f t="shared" si="3"/>
        <v>0.10808753057111387</v>
      </c>
      <c r="F74" s="162">
        <f t="shared" si="4"/>
        <v>8.7003011877170451</v>
      </c>
      <c r="G74" s="162">
        <f t="shared" si="5"/>
        <v>0.19425457241008814</v>
      </c>
    </row>
    <row r="75" spans="1:7">
      <c r="A75" s="158" t="s">
        <v>75</v>
      </c>
      <c r="B75" s="160">
        <v>107.53378521703917</v>
      </c>
      <c r="C75" s="160">
        <v>108.21462584759335</v>
      </c>
      <c r="D75" s="160">
        <v>117.25953922991636</v>
      </c>
      <c r="E75" s="139">
        <f t="shared" si="3"/>
        <v>9.0443705606078714E-2</v>
      </c>
      <c r="F75" s="162">
        <f t="shared" si="4"/>
        <v>9.7257540128771893</v>
      </c>
      <c r="G75" s="162">
        <f t="shared" si="5"/>
        <v>9.0449133823230028</v>
      </c>
    </row>
    <row r="76" spans="1:7">
      <c r="A76" s="158" t="s">
        <v>76</v>
      </c>
      <c r="B76" s="160">
        <v>57.68913212311395</v>
      </c>
      <c r="C76" s="160">
        <v>58.045799980227002</v>
      </c>
      <c r="D76" s="160">
        <v>62.187960663567289</v>
      </c>
      <c r="E76" s="139">
        <f t="shared" si="3"/>
        <v>7.7983987189344808E-2</v>
      </c>
      <c r="F76" s="162">
        <f t="shared" si="4"/>
        <v>4.4988285404533386</v>
      </c>
      <c r="G76" s="162">
        <f t="shared" si="5"/>
        <v>4.1421606833402862</v>
      </c>
    </row>
    <row r="77" spans="1:7">
      <c r="A77" s="158" t="s">
        <v>77</v>
      </c>
      <c r="B77" s="160">
        <v>75.362558754834637</v>
      </c>
      <c r="C77" s="160">
        <v>82.176645199486529</v>
      </c>
      <c r="D77" s="160">
        <v>83.106134645322456</v>
      </c>
      <c r="E77" s="139">
        <f t="shared" si="3"/>
        <v>0.10275096836452696</v>
      </c>
      <c r="F77" s="162">
        <f t="shared" si="4"/>
        <v>7.7435758904878185</v>
      </c>
      <c r="G77" s="162">
        <f t="shared" si="5"/>
        <v>0.92948944583592663</v>
      </c>
    </row>
    <row r="78" spans="1:7">
      <c r="A78" s="158" t="s">
        <v>78</v>
      </c>
      <c r="B78" s="160">
        <v>57.098978079019417</v>
      </c>
      <c r="C78" s="160">
        <v>68.357092387580138</v>
      </c>
      <c r="D78" s="160">
        <v>65.160668935585221</v>
      </c>
      <c r="E78" s="139">
        <f t="shared" si="3"/>
        <v>0.14118800594660749</v>
      </c>
      <c r="F78" s="162">
        <f t="shared" si="4"/>
        <v>8.0616908565658036</v>
      </c>
      <c r="G78" s="162">
        <f t="shared" si="5"/>
        <v>-3.1964234519949173</v>
      </c>
    </row>
    <row r="79" spans="1:7">
      <c r="A79" s="158" t="s">
        <v>79</v>
      </c>
      <c r="B79" s="160">
        <v>61.739800998899632</v>
      </c>
      <c r="C79" s="160">
        <v>77.235817652646688</v>
      </c>
      <c r="D79" s="160">
        <v>65.111194803035616</v>
      </c>
      <c r="E79" s="139">
        <f t="shared" si="3"/>
        <v>5.4606489648323799E-2</v>
      </c>
      <c r="F79" s="162">
        <f t="shared" si="4"/>
        <v>3.3713938041359839</v>
      </c>
      <c r="G79" s="162">
        <f t="shared" si="5"/>
        <v>-12.124622849611072</v>
      </c>
    </row>
    <row r="80" spans="1:7">
      <c r="A80" s="158" t="s">
        <v>80</v>
      </c>
      <c r="B80" s="160">
        <v>73.192209483937447</v>
      </c>
      <c r="C80" s="160">
        <v>79.663301121886164</v>
      </c>
      <c r="D80" s="160">
        <v>80.487119522911087</v>
      </c>
      <c r="E80" s="139">
        <f t="shared" si="3"/>
        <v>9.9667848400922507E-2</v>
      </c>
      <c r="F80" s="162">
        <f t="shared" si="4"/>
        <v>7.2949100389736401</v>
      </c>
      <c r="G80" s="162">
        <f t="shared" si="5"/>
        <v>0.82381840102492276</v>
      </c>
    </row>
    <row r="81" spans="1:7">
      <c r="A81" s="158" t="s">
        <v>81</v>
      </c>
      <c r="B81" s="160">
        <v>77.853529218412817</v>
      </c>
      <c r="C81" s="160">
        <v>85.030875600358897</v>
      </c>
      <c r="D81" s="160">
        <v>88.589272443043484</v>
      </c>
      <c r="E81" s="139">
        <f t="shared" si="3"/>
        <v>0.13789668024569915</v>
      </c>
      <c r="F81" s="162">
        <f t="shared" si="4"/>
        <v>10.735743224630667</v>
      </c>
      <c r="G81" s="162">
        <f t="shared" si="5"/>
        <v>3.5583968426845871</v>
      </c>
    </row>
    <row r="82" spans="1:7">
      <c r="A82" s="158" t="s">
        <v>82</v>
      </c>
      <c r="B82" s="160">
        <v>42.235852626102584</v>
      </c>
      <c r="C82" s="160">
        <v>48.117599304516808</v>
      </c>
      <c r="D82" s="160">
        <v>47.591220803273664</v>
      </c>
      <c r="E82" s="139">
        <f t="shared" si="3"/>
        <v>0.12679673415332823</v>
      </c>
      <c r="F82" s="162">
        <f t="shared" si="4"/>
        <v>5.3553681771710799</v>
      </c>
      <c r="G82" s="162">
        <f t="shared" si="5"/>
        <v>-0.52637850124314411</v>
      </c>
    </row>
    <row r="83" spans="1:7">
      <c r="A83" s="158" t="s">
        <v>83</v>
      </c>
      <c r="B83" s="160">
        <v>62.348070449013449</v>
      </c>
      <c r="C83" s="160">
        <v>70.400913539326851</v>
      </c>
      <c r="D83" s="160">
        <v>69.905996698457542</v>
      </c>
      <c r="E83" s="139">
        <f t="shared" si="3"/>
        <v>0.12122149402562121</v>
      </c>
      <c r="F83" s="162">
        <f t="shared" si="4"/>
        <v>7.557926249444094</v>
      </c>
      <c r="G83" s="162">
        <f t="shared" si="5"/>
        <v>-0.49491684086930832</v>
      </c>
    </row>
    <row r="84" spans="1:7">
      <c r="A84" s="158" t="s">
        <v>84</v>
      </c>
      <c r="B84" s="160">
        <v>84.147067418843676</v>
      </c>
      <c r="C84" s="160">
        <v>98.418312348031506</v>
      </c>
      <c r="D84" s="160">
        <v>92.068942752588057</v>
      </c>
      <c r="E84" s="139">
        <f t="shared" si="3"/>
        <v>9.4143213503960765E-2</v>
      </c>
      <c r="F84" s="162">
        <f t="shared" si="4"/>
        <v>7.9218753337443815</v>
      </c>
      <c r="G84" s="162">
        <f t="shared" si="5"/>
        <v>-6.3493695954434486</v>
      </c>
    </row>
    <row r="85" spans="1:7">
      <c r="A85" s="158" t="s">
        <v>302</v>
      </c>
      <c r="B85" s="160">
        <v>57.798374999488381</v>
      </c>
      <c r="C85" s="160">
        <v>63.604736729167946</v>
      </c>
      <c r="D85" s="160">
        <v>64.29442637783751</v>
      </c>
      <c r="E85" s="139">
        <f t="shared" si="3"/>
        <v>0.11239159195058046</v>
      </c>
      <c r="F85" s="162">
        <f t="shared" si="4"/>
        <v>6.4960513783491294</v>
      </c>
      <c r="G85" s="162">
        <f t="shared" si="5"/>
        <v>0.68968964866956384</v>
      </c>
    </row>
    <row r="86" spans="1:7">
      <c r="A86" s="158" t="s">
        <v>86</v>
      </c>
      <c r="B86" s="160">
        <v>44.253189406783605</v>
      </c>
      <c r="C86" s="160">
        <v>50.238055186600739</v>
      </c>
      <c r="D86" s="160">
        <v>50.501964921721765</v>
      </c>
      <c r="E86" s="139">
        <f t="shared" si="3"/>
        <v>0.14120508823665218</v>
      </c>
      <c r="F86" s="162">
        <f t="shared" si="4"/>
        <v>6.2487755149381599</v>
      </c>
      <c r="G86" s="162">
        <f t="shared" si="5"/>
        <v>0.26390973512102534</v>
      </c>
    </row>
    <row r="87" spans="1:7">
      <c r="A87" s="158" t="s">
        <v>87</v>
      </c>
      <c r="B87" s="160">
        <v>39.938886619762876</v>
      </c>
      <c r="C87" s="160">
        <v>44.626896588520715</v>
      </c>
      <c r="D87" s="160">
        <v>44.668317032978791</v>
      </c>
      <c r="E87" s="139">
        <f t="shared" si="3"/>
        <v>0.11841668142235245</v>
      </c>
      <c r="F87" s="162">
        <f t="shared" si="4"/>
        <v>4.7294304132159155</v>
      </c>
      <c r="G87" s="162">
        <f t="shared" si="5"/>
        <v>4.1420444458076133E-2</v>
      </c>
    </row>
    <row r="88" spans="1:7">
      <c r="A88" s="158" t="s">
        <v>88</v>
      </c>
      <c r="B88" s="160">
        <v>42.582813380355169</v>
      </c>
      <c r="C88" s="160">
        <v>47.819832957709131</v>
      </c>
      <c r="D88" s="160">
        <v>47.825216651022679</v>
      </c>
      <c r="E88" s="139">
        <f t="shared" si="3"/>
        <v>0.12311077767083374</v>
      </c>
      <c r="F88" s="162">
        <f t="shared" si="4"/>
        <v>5.2424032706675092</v>
      </c>
      <c r="G88" s="162">
        <f t="shared" si="5"/>
        <v>5.3836933135471554E-3</v>
      </c>
    </row>
    <row r="89" spans="1:7" ht="15" thickBot="1">
      <c r="A89" s="158" t="s">
        <v>303</v>
      </c>
      <c r="B89" s="160">
        <v>107.38069429785777</v>
      </c>
      <c r="C89" s="160">
        <v>127.88343430304822</v>
      </c>
      <c r="D89" s="160">
        <v>126.71768695682343</v>
      </c>
      <c r="E89" s="139">
        <f t="shared" si="3"/>
        <v>0.18007885668282017</v>
      </c>
      <c r="F89" s="162">
        <f t="shared" si="4"/>
        <v>19.336992658965656</v>
      </c>
      <c r="G89" s="162">
        <f t="shared" si="5"/>
        <v>-1.1657473462247907</v>
      </c>
    </row>
    <row r="90" spans="1:7" ht="15" thickBot="1">
      <c r="A90" s="163" t="s">
        <v>174</v>
      </c>
      <c r="B90" s="164">
        <v>62.409494966538347</v>
      </c>
      <c r="C90" s="164">
        <v>69.164359185022761</v>
      </c>
      <c r="D90" s="164">
        <v>70.329446041978301</v>
      </c>
      <c r="E90" s="145">
        <f t="shared" si="3"/>
        <v>0.1269029829465266</v>
      </c>
      <c r="F90" s="165">
        <f t="shared" si="4"/>
        <v>7.919951075439954</v>
      </c>
      <c r="G90" s="165">
        <f t="shared" si="5"/>
        <v>1.1650868569555399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84"/>
  <sheetViews>
    <sheetView zoomScaleNormal="100" workbookViewId="0">
      <selection activeCell="A83" sqref="A83:G83"/>
    </sheetView>
  </sheetViews>
  <sheetFormatPr defaultRowHeight="14.5"/>
  <cols>
    <col min="1" max="1" width="16.08984375" customWidth="1"/>
    <col min="5" max="5" width="30.54296875" customWidth="1"/>
    <col min="6" max="6" width="30" customWidth="1"/>
    <col min="7" max="7" width="33.453125" customWidth="1"/>
  </cols>
  <sheetData>
    <row r="1" spans="1:7" ht="49.5" customHeight="1" thickBot="1">
      <c r="A1" s="67" t="s">
        <v>175</v>
      </c>
      <c r="B1" s="115">
        <v>41852</v>
      </c>
      <c r="C1" s="115">
        <v>42186</v>
      </c>
      <c r="D1" s="115">
        <v>42217</v>
      </c>
      <c r="E1" s="110" t="s">
        <v>355</v>
      </c>
      <c r="F1" s="110" t="s">
        <v>356</v>
      </c>
      <c r="G1" s="110" t="s">
        <v>358</v>
      </c>
    </row>
    <row r="2" spans="1:7">
      <c r="A2" s="166" t="s">
        <v>176</v>
      </c>
      <c r="B2" s="168">
        <v>58.005545219335794</v>
      </c>
      <c r="C2" s="170">
        <v>64.257177892740572</v>
      </c>
      <c r="D2" s="170">
        <v>64.971894729649151</v>
      </c>
      <c r="E2" s="131">
        <f>(D2-B2)/B2</f>
        <v>0.12009799207940497</v>
      </c>
      <c r="F2" s="172">
        <f>(D2-B2)</f>
        <v>6.966349510313357</v>
      </c>
      <c r="G2" s="172">
        <f>(D2-C2)</f>
        <v>0.71471683690857901</v>
      </c>
    </row>
    <row r="3" spans="1:7">
      <c r="A3" s="167" t="s">
        <v>177</v>
      </c>
      <c r="B3" s="169">
        <v>55.374437308656447</v>
      </c>
      <c r="C3" s="171">
        <v>55.674766724013011</v>
      </c>
      <c r="D3" s="171">
        <v>60.398116294973065</v>
      </c>
      <c r="E3" s="139">
        <f t="shared" ref="E3:E66" si="0">(D3-B3)/B3</f>
        <v>9.0721987084305553E-2</v>
      </c>
      <c r="F3" s="173">
        <f t="shared" ref="F3:F66" si="1">(D3-B3)</f>
        <v>5.023678986316618</v>
      </c>
      <c r="G3" s="173">
        <f t="shared" ref="G3:G66" si="2">(D3-C3)</f>
        <v>4.7233495709600533</v>
      </c>
    </row>
    <row r="4" spans="1:7">
      <c r="A4" s="167" t="s">
        <v>178</v>
      </c>
      <c r="B4" s="169">
        <v>52.415197055631175</v>
      </c>
      <c r="C4" s="171">
        <v>55.991202982711961</v>
      </c>
      <c r="D4" s="171">
        <v>58.42932806960323</v>
      </c>
      <c r="E4" s="139">
        <f t="shared" si="0"/>
        <v>0.11474021565899908</v>
      </c>
      <c r="F4" s="173">
        <f t="shared" si="1"/>
        <v>6.0141310139720545</v>
      </c>
      <c r="G4" s="173">
        <f t="shared" si="2"/>
        <v>2.4381250868912687</v>
      </c>
    </row>
    <row r="5" spans="1:7">
      <c r="A5" s="167" t="s">
        <v>179</v>
      </c>
      <c r="B5" s="169">
        <v>52.629858341494938</v>
      </c>
      <c r="C5" s="171">
        <v>56.090737604844627</v>
      </c>
      <c r="D5" s="171">
        <v>57.072811322096577</v>
      </c>
      <c r="E5" s="139">
        <f t="shared" si="0"/>
        <v>8.4418866411781382E-2</v>
      </c>
      <c r="F5" s="173">
        <f t="shared" si="1"/>
        <v>4.442952980601639</v>
      </c>
      <c r="G5" s="173">
        <f t="shared" si="2"/>
        <v>0.98207371725195003</v>
      </c>
    </row>
    <row r="6" spans="1:7">
      <c r="A6" s="167" t="s">
        <v>181</v>
      </c>
      <c r="B6" s="169">
        <v>53.930297807781784</v>
      </c>
      <c r="C6" s="171">
        <v>55.689233201404178</v>
      </c>
      <c r="D6" s="171">
        <v>60.136683217984086</v>
      </c>
      <c r="E6" s="139">
        <f t="shared" si="0"/>
        <v>0.11508160834422022</v>
      </c>
      <c r="F6" s="173">
        <f t="shared" si="1"/>
        <v>6.2063854102023015</v>
      </c>
      <c r="G6" s="173">
        <f t="shared" si="2"/>
        <v>4.4474500165799071</v>
      </c>
    </row>
    <row r="7" spans="1:7">
      <c r="A7" s="167" t="s">
        <v>182</v>
      </c>
      <c r="B7" s="169">
        <v>67.452360505774237</v>
      </c>
      <c r="C7" s="171">
        <v>72.802983962124102</v>
      </c>
      <c r="D7" s="171">
        <v>74.488212516845138</v>
      </c>
      <c r="E7" s="139">
        <f t="shared" si="0"/>
        <v>0.10430846242169092</v>
      </c>
      <c r="F7" s="173">
        <f t="shared" si="1"/>
        <v>7.0358520110709009</v>
      </c>
      <c r="G7" s="173">
        <f t="shared" si="2"/>
        <v>1.6852285547210357</v>
      </c>
    </row>
    <row r="8" spans="1:7">
      <c r="A8" s="167" t="s">
        <v>183</v>
      </c>
      <c r="B8" s="169">
        <v>58.135819132178149</v>
      </c>
      <c r="C8" s="171">
        <v>65.512479942364152</v>
      </c>
      <c r="D8" s="171">
        <v>64.922930026800998</v>
      </c>
      <c r="E8" s="139">
        <f t="shared" si="0"/>
        <v>0.11674576871776089</v>
      </c>
      <c r="F8" s="173">
        <f t="shared" si="1"/>
        <v>6.7871108946228489</v>
      </c>
      <c r="G8" s="173">
        <f t="shared" si="2"/>
        <v>-0.58954991556315406</v>
      </c>
    </row>
    <row r="9" spans="1:7">
      <c r="A9" s="167" t="s">
        <v>185</v>
      </c>
      <c r="B9" s="169">
        <v>66.18795283445165</v>
      </c>
      <c r="C9" s="171">
        <v>67.313180452804446</v>
      </c>
      <c r="D9" s="171">
        <v>69.783463107156095</v>
      </c>
      <c r="E9" s="139">
        <f t="shared" si="0"/>
        <v>5.4322729722393485E-2</v>
      </c>
      <c r="F9" s="173">
        <f t="shared" si="1"/>
        <v>3.5955102727044448</v>
      </c>
      <c r="G9" s="173">
        <f t="shared" si="2"/>
        <v>2.4702826543516494</v>
      </c>
    </row>
    <row r="10" spans="1:7">
      <c r="A10" s="167" t="s">
        <v>186</v>
      </c>
      <c r="B10" s="169">
        <v>51.905176449824097</v>
      </c>
      <c r="C10" s="171">
        <v>57.930513544001435</v>
      </c>
      <c r="D10" s="171">
        <v>58.427047392229184</v>
      </c>
      <c r="E10" s="139">
        <f t="shared" si="0"/>
        <v>0.12564972105835484</v>
      </c>
      <c r="F10" s="173">
        <f t="shared" si="1"/>
        <v>6.5218709424050871</v>
      </c>
      <c r="G10" s="173">
        <f t="shared" si="2"/>
        <v>0.49653384822774882</v>
      </c>
    </row>
    <row r="11" spans="1:7">
      <c r="A11" s="167" t="s">
        <v>187</v>
      </c>
      <c r="B11" s="169">
        <v>54.992496826605112</v>
      </c>
      <c r="C11" s="171">
        <v>61.408052405337699</v>
      </c>
      <c r="D11" s="171">
        <v>62.601847588246066</v>
      </c>
      <c r="E11" s="139">
        <f>(D11-B11)/B11</f>
        <v>0.13837070874657187</v>
      </c>
      <c r="F11" s="173">
        <f t="shared" si="1"/>
        <v>7.6093507616409539</v>
      </c>
      <c r="G11" s="173">
        <f t="shared" si="2"/>
        <v>1.1937951829083673</v>
      </c>
    </row>
    <row r="12" spans="1:7">
      <c r="A12" s="167" t="s">
        <v>191</v>
      </c>
      <c r="B12" s="169">
        <v>62.060386267519377</v>
      </c>
      <c r="C12" s="171">
        <v>69.124778099106081</v>
      </c>
      <c r="D12" s="171">
        <v>71.176981727021158</v>
      </c>
      <c r="E12" s="139">
        <f t="shared" si="0"/>
        <v>0.14689878693638014</v>
      </c>
      <c r="F12" s="173">
        <f t="shared" si="1"/>
        <v>9.1165954595017809</v>
      </c>
      <c r="G12" s="173">
        <f t="shared" si="2"/>
        <v>2.0522036279150768</v>
      </c>
    </row>
    <row r="13" spans="1:7">
      <c r="A13" s="167" t="s">
        <v>192</v>
      </c>
      <c r="B13" s="169">
        <v>56.080360704654616</v>
      </c>
      <c r="C13" s="171">
        <v>58.839426845283199</v>
      </c>
      <c r="D13" s="171">
        <v>61.696735685667186</v>
      </c>
      <c r="E13" s="139">
        <f t="shared" si="0"/>
        <v>0.10014869573665948</v>
      </c>
      <c r="F13" s="173">
        <f t="shared" si="1"/>
        <v>5.6163749810125694</v>
      </c>
      <c r="G13" s="173">
        <f t="shared" si="2"/>
        <v>2.8573088403839861</v>
      </c>
    </row>
    <row r="14" spans="1:7">
      <c r="A14" s="167" t="s">
        <v>193</v>
      </c>
      <c r="B14" s="169">
        <v>55.370181105110362</v>
      </c>
      <c r="C14" s="171">
        <v>59.331781066237816</v>
      </c>
      <c r="D14" s="171">
        <v>60.964667635923512</v>
      </c>
      <c r="E14" s="139">
        <f t="shared" si="0"/>
        <v>0.10103789475047986</v>
      </c>
      <c r="F14" s="173">
        <f t="shared" si="1"/>
        <v>5.5944865308131497</v>
      </c>
      <c r="G14" s="173">
        <f t="shared" si="2"/>
        <v>1.6328865696856951</v>
      </c>
    </row>
    <row r="15" spans="1:7">
      <c r="A15" s="167" t="s">
        <v>194</v>
      </c>
      <c r="B15" s="169">
        <v>54.348137366662549</v>
      </c>
      <c r="C15" s="171">
        <v>60.016281812081317</v>
      </c>
      <c r="D15" s="171">
        <v>62.459271281280252</v>
      </c>
      <c r="E15" s="139">
        <f t="shared" si="0"/>
        <v>0.14924400922694947</v>
      </c>
      <c r="F15" s="173">
        <f t="shared" si="1"/>
        <v>8.1111339146177031</v>
      </c>
      <c r="G15" s="173">
        <f t="shared" si="2"/>
        <v>2.4429894691989347</v>
      </c>
    </row>
    <row r="16" spans="1:7">
      <c r="A16" s="167" t="s">
        <v>195</v>
      </c>
      <c r="B16" s="169">
        <v>54.760540258273309</v>
      </c>
      <c r="C16" s="171">
        <v>58.855820284775284</v>
      </c>
      <c r="D16" s="171">
        <v>61.499382557269548</v>
      </c>
      <c r="E16" s="139">
        <f t="shared" si="0"/>
        <v>0.12306018653601805</v>
      </c>
      <c r="F16" s="173">
        <f t="shared" si="1"/>
        <v>6.7388422989962393</v>
      </c>
      <c r="G16" s="173">
        <f t="shared" si="2"/>
        <v>2.6435622724942647</v>
      </c>
    </row>
    <row r="17" spans="1:7">
      <c r="A17" s="167" t="s">
        <v>196</v>
      </c>
      <c r="B17" s="169">
        <v>62.159293058749661</v>
      </c>
      <c r="C17" s="171">
        <v>71.819006765068906</v>
      </c>
      <c r="D17" s="171">
        <v>72.602811756723185</v>
      </c>
      <c r="E17" s="139">
        <f t="shared" si="0"/>
        <v>0.16801218585454092</v>
      </c>
      <c r="F17" s="173">
        <f t="shared" si="1"/>
        <v>10.443518697973524</v>
      </c>
      <c r="G17" s="173">
        <f t="shared" si="2"/>
        <v>0.78380499165427864</v>
      </c>
    </row>
    <row r="18" spans="1:7">
      <c r="A18" s="167" t="s">
        <v>197</v>
      </c>
      <c r="B18" s="169">
        <v>57.125257171033617</v>
      </c>
      <c r="C18" s="171">
        <v>62.858058676230925</v>
      </c>
      <c r="D18" s="171">
        <v>65.349159016283593</v>
      </c>
      <c r="E18" s="139">
        <f t="shared" si="0"/>
        <v>0.14396262270868257</v>
      </c>
      <c r="F18" s="173">
        <f t="shared" si="1"/>
        <v>8.2239018452499764</v>
      </c>
      <c r="G18" s="173">
        <f t="shared" si="2"/>
        <v>2.4911003400526681</v>
      </c>
    </row>
    <row r="19" spans="1:7">
      <c r="A19" s="167" t="s">
        <v>198</v>
      </c>
      <c r="B19" s="169">
        <v>55.740255817816639</v>
      </c>
      <c r="C19" s="171">
        <v>61.522475197991298</v>
      </c>
      <c r="D19" s="171">
        <v>63.275151522512786</v>
      </c>
      <c r="E19" s="139">
        <f t="shared" si="0"/>
        <v>0.1351787069173751</v>
      </c>
      <c r="F19" s="173">
        <f t="shared" si="1"/>
        <v>7.5348957046961473</v>
      </c>
      <c r="G19" s="173">
        <f t="shared" si="2"/>
        <v>1.752676324521488</v>
      </c>
    </row>
    <row r="20" spans="1:7">
      <c r="A20" s="167" t="s">
        <v>199</v>
      </c>
      <c r="B20" s="169">
        <v>51.030653981362647</v>
      </c>
      <c r="C20" s="171">
        <v>55.389020738151451</v>
      </c>
      <c r="D20" s="171">
        <v>57.631242668929872</v>
      </c>
      <c r="E20" s="139">
        <f t="shared" si="0"/>
        <v>0.12934556335448658</v>
      </c>
      <c r="F20" s="173">
        <f t="shared" si="1"/>
        <v>6.6005886875672246</v>
      </c>
      <c r="G20" s="173">
        <f t="shared" si="2"/>
        <v>2.2422219307784204</v>
      </c>
    </row>
    <row r="21" spans="1:7">
      <c r="A21" s="167" t="s">
        <v>200</v>
      </c>
      <c r="B21" s="169">
        <v>50.956244244934325</v>
      </c>
      <c r="C21" s="171">
        <v>56.835090144962848</v>
      </c>
      <c r="D21" s="171">
        <v>57.646350837364217</v>
      </c>
      <c r="E21" s="139">
        <f t="shared" si="0"/>
        <v>0.13129120270858602</v>
      </c>
      <c r="F21" s="173">
        <f t="shared" si="1"/>
        <v>6.6901065924298919</v>
      </c>
      <c r="G21" s="173">
        <f t="shared" si="2"/>
        <v>0.811260692401369</v>
      </c>
    </row>
    <row r="22" spans="1:7">
      <c r="A22" s="167" t="s">
        <v>113</v>
      </c>
      <c r="B22" s="169">
        <v>54.723025142526005</v>
      </c>
      <c r="C22" s="171">
        <v>59.048148001827499</v>
      </c>
      <c r="D22" s="171">
        <v>61.232730100617943</v>
      </c>
      <c r="E22" s="139">
        <f t="shared" si="0"/>
        <v>0.11895732995640179</v>
      </c>
      <c r="F22" s="173">
        <f t="shared" si="1"/>
        <v>6.5097049580919375</v>
      </c>
      <c r="G22" s="173">
        <f t="shared" si="2"/>
        <v>2.1845820987904432</v>
      </c>
    </row>
    <row r="23" spans="1:7">
      <c r="A23" s="167" t="s">
        <v>202</v>
      </c>
      <c r="B23" s="169">
        <v>51.537122909671197</v>
      </c>
      <c r="C23" s="171">
        <v>57.284736653439388</v>
      </c>
      <c r="D23" s="171">
        <v>58.476811475770511</v>
      </c>
      <c r="E23" s="139">
        <f t="shared" si="0"/>
        <v>0.13465417109648251</v>
      </c>
      <c r="F23" s="173">
        <f t="shared" si="1"/>
        <v>6.9396885660993135</v>
      </c>
      <c r="G23" s="173">
        <f t="shared" si="2"/>
        <v>1.1920748223311222</v>
      </c>
    </row>
    <row r="24" spans="1:7">
      <c r="A24" s="167" t="s">
        <v>203</v>
      </c>
      <c r="B24" s="169">
        <v>55.837317710955652</v>
      </c>
      <c r="C24" s="171">
        <v>59.210186671403136</v>
      </c>
      <c r="D24" s="171">
        <v>63.049461941140365</v>
      </c>
      <c r="E24" s="139">
        <f t="shared" si="0"/>
        <v>0.12916351511579938</v>
      </c>
      <c r="F24" s="173">
        <f t="shared" si="1"/>
        <v>7.2121442301847125</v>
      </c>
      <c r="G24" s="173">
        <f t="shared" si="2"/>
        <v>3.8392752697372288</v>
      </c>
    </row>
    <row r="25" spans="1:7">
      <c r="A25" s="167" t="s">
        <v>204</v>
      </c>
      <c r="B25" s="169">
        <v>61.337277983135209</v>
      </c>
      <c r="C25" s="171">
        <v>65.0903783222074</v>
      </c>
      <c r="D25" s="171">
        <v>69.362442565747159</v>
      </c>
      <c r="E25" s="139">
        <f t="shared" si="0"/>
        <v>0.1308366599642469</v>
      </c>
      <c r="F25" s="173">
        <f t="shared" si="1"/>
        <v>8.02516458261195</v>
      </c>
      <c r="G25" s="173">
        <f t="shared" si="2"/>
        <v>4.2720642435397593</v>
      </c>
    </row>
    <row r="26" spans="1:7">
      <c r="A26" s="167" t="s">
        <v>205</v>
      </c>
      <c r="B26" s="169">
        <v>58.669278431680482</v>
      </c>
      <c r="C26" s="171">
        <v>61.731130993347101</v>
      </c>
      <c r="D26" s="171">
        <v>64.813286802083979</v>
      </c>
      <c r="E26" s="139">
        <f t="shared" si="0"/>
        <v>0.10472275328148284</v>
      </c>
      <c r="F26" s="173">
        <f t="shared" si="1"/>
        <v>6.1440083704034976</v>
      </c>
      <c r="G26" s="173">
        <f t="shared" si="2"/>
        <v>3.0821558087368786</v>
      </c>
    </row>
    <row r="27" spans="1:7">
      <c r="A27" s="167" t="s">
        <v>206</v>
      </c>
      <c r="B27" s="169">
        <v>63.334368635967216</v>
      </c>
      <c r="C27" s="171">
        <v>70.210874229733037</v>
      </c>
      <c r="D27" s="171">
        <v>73.441486934815288</v>
      </c>
      <c r="E27" s="139">
        <f t="shared" si="0"/>
        <v>0.15958346971044562</v>
      </c>
      <c r="F27" s="173">
        <f t="shared" si="1"/>
        <v>10.107118298848071</v>
      </c>
      <c r="G27" s="173">
        <f t="shared" si="2"/>
        <v>3.2306127050822511</v>
      </c>
    </row>
    <row r="28" spans="1:7">
      <c r="A28" s="167" t="s">
        <v>207</v>
      </c>
      <c r="B28" s="169">
        <v>51.34155110163784</v>
      </c>
      <c r="C28" s="171">
        <v>57.940653619939603</v>
      </c>
      <c r="D28" s="171">
        <v>57.813249095980375</v>
      </c>
      <c r="E28" s="139">
        <f t="shared" si="0"/>
        <v>0.12605185966296373</v>
      </c>
      <c r="F28" s="173">
        <f t="shared" si="1"/>
        <v>6.4716979943425343</v>
      </c>
      <c r="G28" s="173">
        <f t="shared" si="2"/>
        <v>-0.1274045239592283</v>
      </c>
    </row>
    <row r="29" spans="1:7">
      <c r="A29" s="167" t="s">
        <v>208</v>
      </c>
      <c r="B29" s="169">
        <v>49.414360779668336</v>
      </c>
      <c r="C29" s="171">
        <v>53.584206409649468</v>
      </c>
      <c r="D29" s="171">
        <v>55.559555663175736</v>
      </c>
      <c r="E29" s="139">
        <f t="shared" si="0"/>
        <v>0.12436050545929266</v>
      </c>
      <c r="F29" s="173">
        <f t="shared" si="1"/>
        <v>6.1451948835074006</v>
      </c>
      <c r="G29" s="173">
        <f t="shared" si="2"/>
        <v>1.975349253526268</v>
      </c>
    </row>
    <row r="30" spans="1:7">
      <c r="A30" s="167" t="s">
        <v>209</v>
      </c>
      <c r="B30" s="169">
        <v>55.912547906354661</v>
      </c>
      <c r="C30" s="171">
        <v>59.250221763232304</v>
      </c>
      <c r="D30" s="171">
        <v>62.645624900532205</v>
      </c>
      <c r="E30" s="139">
        <f t="shared" si="0"/>
        <v>0.12042157344455959</v>
      </c>
      <c r="F30" s="173">
        <f t="shared" si="1"/>
        <v>6.7330769941775443</v>
      </c>
      <c r="G30" s="173">
        <f t="shared" si="2"/>
        <v>3.3954031372999012</v>
      </c>
    </row>
    <row r="31" spans="1:7">
      <c r="A31" s="167" t="s">
        <v>210</v>
      </c>
      <c r="B31" s="169">
        <v>58.052744105118883</v>
      </c>
      <c r="C31" s="171">
        <v>57.875551848559006</v>
      </c>
      <c r="D31" s="171">
        <v>59.644838473068212</v>
      </c>
      <c r="E31" s="139">
        <f t="shared" si="0"/>
        <v>2.742496315189593E-2</v>
      </c>
      <c r="F31" s="173">
        <f t="shared" si="1"/>
        <v>1.5920943679493291</v>
      </c>
      <c r="G31" s="173">
        <f t="shared" si="2"/>
        <v>1.7692866245092063</v>
      </c>
    </row>
    <row r="32" spans="1:7">
      <c r="A32" s="167" t="s">
        <v>211</v>
      </c>
      <c r="B32" s="169">
        <v>58.571360550153905</v>
      </c>
      <c r="C32" s="171">
        <v>65.486069556418187</v>
      </c>
      <c r="D32" s="171">
        <v>64.778796950856616</v>
      </c>
      <c r="E32" s="139">
        <f t="shared" si="0"/>
        <v>0.10598074455496664</v>
      </c>
      <c r="F32" s="173">
        <f t="shared" si="1"/>
        <v>6.2074364007027114</v>
      </c>
      <c r="G32" s="173">
        <f t="shared" si="2"/>
        <v>-0.70727260556157034</v>
      </c>
    </row>
    <row r="33" spans="1:7">
      <c r="A33" s="167" t="s">
        <v>213</v>
      </c>
      <c r="B33" s="169">
        <v>52.928801804119722</v>
      </c>
      <c r="C33" s="171">
        <v>57.10386863362374</v>
      </c>
      <c r="D33" s="171">
        <v>60.00298051069592</v>
      </c>
      <c r="E33" s="139">
        <f t="shared" si="0"/>
        <v>0.13365461649323748</v>
      </c>
      <c r="F33" s="173">
        <f t="shared" si="1"/>
        <v>7.0741787065761983</v>
      </c>
      <c r="G33" s="173">
        <f t="shared" si="2"/>
        <v>2.8991118770721798</v>
      </c>
    </row>
    <row r="34" spans="1:7">
      <c r="A34" s="167" t="s">
        <v>231</v>
      </c>
      <c r="B34" s="169">
        <v>55.399487700684993</v>
      </c>
      <c r="C34" s="171">
        <v>62.039661104046985</v>
      </c>
      <c r="D34" s="171">
        <v>62.109766495098611</v>
      </c>
      <c r="E34" s="139">
        <f t="shared" si="0"/>
        <v>0.12112528604358642</v>
      </c>
      <c r="F34" s="173">
        <f t="shared" si="1"/>
        <v>6.7102787944136182</v>
      </c>
      <c r="G34" s="173">
        <f t="shared" si="2"/>
        <v>7.0105391051626498E-2</v>
      </c>
    </row>
    <row r="35" spans="1:7">
      <c r="A35" s="167" t="s">
        <v>214</v>
      </c>
      <c r="B35" s="169">
        <v>69.260231654147034</v>
      </c>
      <c r="C35" s="171">
        <v>77.708724006126914</v>
      </c>
      <c r="D35" s="171">
        <v>78.173033669919008</v>
      </c>
      <c r="E35" s="139">
        <f t="shared" si="0"/>
        <v>0.12868570899788939</v>
      </c>
      <c r="F35" s="173">
        <f t="shared" si="1"/>
        <v>8.9128020157719732</v>
      </c>
      <c r="G35" s="173">
        <f t="shared" si="2"/>
        <v>0.46430966379209337</v>
      </c>
    </row>
    <row r="36" spans="1:7">
      <c r="A36" s="167" t="s">
        <v>215</v>
      </c>
      <c r="B36" s="169">
        <v>61.843420103759684</v>
      </c>
      <c r="C36" s="171">
        <v>69.683629642128849</v>
      </c>
      <c r="D36" s="171">
        <v>69.864529743675092</v>
      </c>
      <c r="E36" s="139">
        <f t="shared" si="0"/>
        <v>0.12970029190587692</v>
      </c>
      <c r="F36" s="173">
        <f t="shared" si="1"/>
        <v>8.0211096399154087</v>
      </c>
      <c r="G36" s="173">
        <f t="shared" si="2"/>
        <v>0.18090010154624281</v>
      </c>
    </row>
    <row r="37" spans="1:7">
      <c r="A37" s="167" t="s">
        <v>219</v>
      </c>
      <c r="B37" s="169">
        <v>56.528164726795254</v>
      </c>
      <c r="C37" s="171">
        <v>58.097016902645549</v>
      </c>
      <c r="D37" s="171">
        <v>62.125641025641023</v>
      </c>
      <c r="E37" s="139">
        <f t="shared" si="0"/>
        <v>9.9021015911250287E-2</v>
      </c>
      <c r="F37" s="173">
        <f t="shared" si="1"/>
        <v>5.5974762988457698</v>
      </c>
      <c r="G37" s="173">
        <f t="shared" si="2"/>
        <v>4.028624122995474</v>
      </c>
    </row>
    <row r="38" spans="1:7">
      <c r="A38" s="167" t="s">
        <v>220</v>
      </c>
      <c r="B38" s="169">
        <v>54.830408509544085</v>
      </c>
      <c r="C38" s="171">
        <v>58.331146500533144</v>
      </c>
      <c r="D38" s="171">
        <v>61.018206909051962</v>
      </c>
      <c r="E38" s="139">
        <f t="shared" si="0"/>
        <v>0.11285340685416914</v>
      </c>
      <c r="F38" s="173">
        <f t="shared" si="1"/>
        <v>6.1877983995078765</v>
      </c>
      <c r="G38" s="173">
        <f t="shared" si="2"/>
        <v>2.6870604085188177</v>
      </c>
    </row>
    <row r="39" spans="1:7">
      <c r="A39" s="167" t="s">
        <v>221</v>
      </c>
      <c r="B39" s="169">
        <v>57.218339859680434</v>
      </c>
      <c r="C39" s="171">
        <v>60.596588684834913</v>
      </c>
      <c r="D39" s="171">
        <v>64.556358245951813</v>
      </c>
      <c r="E39" s="139">
        <f t="shared" si="0"/>
        <v>0.12824591563241419</v>
      </c>
      <c r="F39" s="173">
        <f t="shared" si="1"/>
        <v>7.3380183862713793</v>
      </c>
      <c r="G39" s="173">
        <f t="shared" si="2"/>
        <v>3.9597695611169001</v>
      </c>
    </row>
    <row r="40" spans="1:7">
      <c r="A40" s="167" t="s">
        <v>131</v>
      </c>
      <c r="B40" s="169">
        <v>60.932373597555788</v>
      </c>
      <c r="C40" s="171">
        <v>67.496190383420625</v>
      </c>
      <c r="D40" s="171">
        <v>68.720702336211033</v>
      </c>
      <c r="E40" s="139">
        <f t="shared" si="0"/>
        <v>0.12781922447491301</v>
      </c>
      <c r="F40" s="173">
        <f t="shared" si="1"/>
        <v>7.7883287386552453</v>
      </c>
      <c r="G40" s="173">
        <f t="shared" si="2"/>
        <v>1.224511952790408</v>
      </c>
    </row>
    <row r="41" spans="1:7">
      <c r="A41" s="167" t="s">
        <v>224</v>
      </c>
      <c r="B41" s="169">
        <v>54.649661405095898</v>
      </c>
      <c r="C41" s="171">
        <v>60.31923160036736</v>
      </c>
      <c r="D41" s="171">
        <v>61.847373261081557</v>
      </c>
      <c r="E41" s="139">
        <f t="shared" si="0"/>
        <v>0.13170643094441015</v>
      </c>
      <c r="F41" s="173">
        <f t="shared" si="1"/>
        <v>7.1977118559856592</v>
      </c>
      <c r="G41" s="173">
        <f t="shared" si="2"/>
        <v>1.5281416607141978</v>
      </c>
    </row>
    <row r="42" spans="1:7">
      <c r="A42" s="167" t="s">
        <v>225</v>
      </c>
      <c r="B42" s="169">
        <v>78.869469990084355</v>
      </c>
      <c r="C42" s="171">
        <v>87.483636726191051</v>
      </c>
      <c r="D42" s="171">
        <v>90.171244430407228</v>
      </c>
      <c r="E42" s="139">
        <f t="shared" si="0"/>
        <v>0.14329720285610842</v>
      </c>
      <c r="F42" s="173">
        <f t="shared" si="1"/>
        <v>11.301774440322873</v>
      </c>
      <c r="G42" s="173">
        <f t="shared" si="2"/>
        <v>2.6876077042161768</v>
      </c>
    </row>
    <row r="43" spans="1:7">
      <c r="A43" s="167" t="s">
        <v>226</v>
      </c>
      <c r="B43" s="169">
        <v>53.874430103932703</v>
      </c>
      <c r="C43" s="171">
        <v>58.81557666708855</v>
      </c>
      <c r="D43" s="171">
        <v>60.664156406832184</v>
      </c>
      <c r="E43" s="139">
        <f t="shared" si="0"/>
        <v>0.12602873552074656</v>
      </c>
      <c r="F43" s="173">
        <f t="shared" si="1"/>
        <v>6.7897263028994814</v>
      </c>
      <c r="G43" s="173">
        <f t="shared" si="2"/>
        <v>1.8485797397436343</v>
      </c>
    </row>
    <row r="44" spans="1:7">
      <c r="A44" s="167" t="s">
        <v>227</v>
      </c>
      <c r="B44" s="169">
        <v>57.422620739853336</v>
      </c>
      <c r="C44" s="171">
        <v>61.463446825365573</v>
      </c>
      <c r="D44" s="171">
        <v>64.256344225312318</v>
      </c>
      <c r="E44" s="139">
        <f t="shared" si="0"/>
        <v>0.11900751650500925</v>
      </c>
      <c r="F44" s="173">
        <f t="shared" si="1"/>
        <v>6.8337234854589823</v>
      </c>
      <c r="G44" s="173">
        <f t="shared" si="2"/>
        <v>2.7928973999467459</v>
      </c>
    </row>
    <row r="45" spans="1:7">
      <c r="A45" s="167" t="s">
        <v>228</v>
      </c>
      <c r="B45" s="169">
        <v>51.574585931124531</v>
      </c>
      <c r="C45" s="171">
        <v>56.266428575651041</v>
      </c>
      <c r="D45" s="171">
        <v>57.141273632249451</v>
      </c>
      <c r="E45" s="139">
        <f t="shared" si="0"/>
        <v>0.10793470467332444</v>
      </c>
      <c r="F45" s="173">
        <f t="shared" si="1"/>
        <v>5.5666877011249198</v>
      </c>
      <c r="G45" s="173">
        <f t="shared" si="2"/>
        <v>0.87484505659841005</v>
      </c>
    </row>
    <row r="46" spans="1:7">
      <c r="A46" s="167" t="s">
        <v>229</v>
      </c>
      <c r="B46" s="169">
        <v>60.291332645282402</v>
      </c>
      <c r="C46" s="171">
        <v>67.942781699371167</v>
      </c>
      <c r="D46" s="171">
        <v>69.080197574261874</v>
      </c>
      <c r="E46" s="139">
        <f t="shared" si="0"/>
        <v>0.14577327359286976</v>
      </c>
      <c r="F46" s="173">
        <f t="shared" si="1"/>
        <v>8.7888649289794714</v>
      </c>
      <c r="G46" s="173">
        <f t="shared" si="2"/>
        <v>1.1374158748907064</v>
      </c>
    </row>
    <row r="47" spans="1:7">
      <c r="A47" s="167" t="s">
        <v>304</v>
      </c>
      <c r="B47" s="169">
        <v>53.881487408735765</v>
      </c>
      <c r="C47" s="171">
        <v>57.002899638571961</v>
      </c>
      <c r="D47" s="171">
        <v>60.594701404280691</v>
      </c>
      <c r="E47" s="139">
        <f t="shared" si="0"/>
        <v>0.12459221744603356</v>
      </c>
      <c r="F47" s="173">
        <f t="shared" si="1"/>
        <v>6.7132139955449261</v>
      </c>
      <c r="G47" s="173">
        <f t="shared" si="2"/>
        <v>3.5918017657087304</v>
      </c>
    </row>
    <row r="48" spans="1:7">
      <c r="A48" s="167" t="s">
        <v>230</v>
      </c>
      <c r="B48" s="169">
        <v>49.649879653980115</v>
      </c>
      <c r="C48" s="171">
        <v>54.528505352099621</v>
      </c>
      <c r="D48" s="171">
        <v>54.470770563358755</v>
      </c>
      <c r="E48" s="139">
        <f t="shared" si="0"/>
        <v>9.7097736046419206E-2</v>
      </c>
      <c r="F48" s="173">
        <f t="shared" si="1"/>
        <v>4.8208909093786403</v>
      </c>
      <c r="G48" s="173">
        <f t="shared" si="2"/>
        <v>-5.773478874086635E-2</v>
      </c>
    </row>
    <row r="49" spans="1:7">
      <c r="A49" s="167" t="s">
        <v>232</v>
      </c>
      <c r="B49" s="169">
        <v>55.997396037354129</v>
      </c>
      <c r="C49" s="171">
        <v>63.143796150571099</v>
      </c>
      <c r="D49" s="171">
        <v>63.044028053513969</v>
      </c>
      <c r="E49" s="139">
        <f t="shared" si="0"/>
        <v>0.125838565983662</v>
      </c>
      <c r="F49" s="173">
        <f t="shared" si="1"/>
        <v>7.0466320161598404</v>
      </c>
      <c r="G49" s="173">
        <f t="shared" si="2"/>
        <v>-9.9768097057129523E-2</v>
      </c>
    </row>
    <row r="50" spans="1:7">
      <c r="A50" s="167" t="s">
        <v>233</v>
      </c>
      <c r="B50" s="169">
        <v>56.101321298525697</v>
      </c>
      <c r="C50" s="171">
        <v>59.063886092962406</v>
      </c>
      <c r="D50" s="171">
        <v>61.010515588360427</v>
      </c>
      <c r="E50" s="139">
        <f t="shared" si="0"/>
        <v>8.7505858618052546E-2</v>
      </c>
      <c r="F50" s="173">
        <f t="shared" si="1"/>
        <v>4.9091942898347298</v>
      </c>
      <c r="G50" s="173">
        <f t="shared" si="2"/>
        <v>1.946629495398021</v>
      </c>
    </row>
    <row r="51" spans="1:7">
      <c r="A51" s="167" t="s">
        <v>234</v>
      </c>
      <c r="B51" s="169">
        <v>49.496416681780929</v>
      </c>
      <c r="C51" s="171">
        <v>54.48230796870385</v>
      </c>
      <c r="D51" s="171">
        <v>55.07968873361289</v>
      </c>
      <c r="E51" s="139">
        <f t="shared" si="0"/>
        <v>0.11280154051812606</v>
      </c>
      <c r="F51" s="173">
        <f t="shared" si="1"/>
        <v>5.5832720518319618</v>
      </c>
      <c r="G51" s="173">
        <f t="shared" si="2"/>
        <v>0.59738076490904035</v>
      </c>
    </row>
    <row r="52" spans="1:7">
      <c r="A52" s="167" t="s">
        <v>235</v>
      </c>
      <c r="B52" s="169">
        <v>51.41920235904864</v>
      </c>
      <c r="C52" s="171">
        <v>54.940207757800941</v>
      </c>
      <c r="D52" s="171">
        <v>56.652883532972986</v>
      </c>
      <c r="E52" s="139">
        <f t="shared" si="0"/>
        <v>0.10178456556713456</v>
      </c>
      <c r="F52" s="173">
        <f t="shared" si="1"/>
        <v>5.2336811739243458</v>
      </c>
      <c r="G52" s="173">
        <f t="shared" si="2"/>
        <v>1.7126757751720447</v>
      </c>
    </row>
    <row r="53" spans="1:7">
      <c r="A53" s="167" t="s">
        <v>236</v>
      </c>
      <c r="B53" s="169">
        <v>49.69111595569106</v>
      </c>
      <c r="C53" s="171">
        <v>55.00725918654301</v>
      </c>
      <c r="D53" s="171">
        <v>55.967553262513654</v>
      </c>
      <c r="E53" s="139">
        <f t="shared" si="0"/>
        <v>0.12630904309774837</v>
      </c>
      <c r="F53" s="173">
        <f t="shared" si="1"/>
        <v>6.2764373068225936</v>
      </c>
      <c r="G53" s="173">
        <f t="shared" si="2"/>
        <v>0.9602940759706442</v>
      </c>
    </row>
    <row r="54" spans="1:7">
      <c r="A54" s="167" t="s">
        <v>238</v>
      </c>
      <c r="B54" s="169">
        <v>61.794638490458937</v>
      </c>
      <c r="C54" s="171">
        <v>68.672748258945774</v>
      </c>
      <c r="D54" s="171">
        <v>67.67416067797663</v>
      </c>
      <c r="E54" s="139">
        <f t="shared" si="0"/>
        <v>9.514615395679496E-2</v>
      </c>
      <c r="F54" s="173">
        <f t="shared" si="1"/>
        <v>5.8795221875176935</v>
      </c>
      <c r="G54" s="173">
        <f t="shared" si="2"/>
        <v>-0.99858758096914357</v>
      </c>
    </row>
    <row r="55" spans="1:7">
      <c r="A55" s="167" t="s">
        <v>239</v>
      </c>
      <c r="B55" s="169">
        <v>60.48710733418055</v>
      </c>
      <c r="C55" s="171">
        <v>68.233627751794145</v>
      </c>
      <c r="D55" s="171">
        <v>69.740878329293878</v>
      </c>
      <c r="E55" s="139">
        <f t="shared" si="0"/>
        <v>0.15298749440914547</v>
      </c>
      <c r="F55" s="173">
        <f t="shared" si="1"/>
        <v>9.253770995113328</v>
      </c>
      <c r="G55" s="173">
        <f t="shared" si="2"/>
        <v>1.5072505774997325</v>
      </c>
    </row>
    <row r="56" spans="1:7">
      <c r="A56" s="167" t="s">
        <v>240</v>
      </c>
      <c r="B56" s="169">
        <v>53.746937784493262</v>
      </c>
      <c r="C56" s="171">
        <v>59.385952813076194</v>
      </c>
      <c r="D56" s="171">
        <v>60.666350379581822</v>
      </c>
      <c r="E56" s="139">
        <f t="shared" si="0"/>
        <v>0.12874059212141581</v>
      </c>
      <c r="F56" s="173">
        <f t="shared" si="1"/>
        <v>6.9194125950885592</v>
      </c>
      <c r="G56" s="173">
        <f t="shared" si="2"/>
        <v>1.2803975665056271</v>
      </c>
    </row>
    <row r="57" spans="1:7">
      <c r="A57" s="167" t="s">
        <v>241</v>
      </c>
      <c r="B57" s="169">
        <v>57.6841090352777</v>
      </c>
      <c r="C57" s="171">
        <v>63.762393103435059</v>
      </c>
      <c r="D57" s="171">
        <v>65.28971422136631</v>
      </c>
      <c r="E57" s="139">
        <f t="shared" si="0"/>
        <v>0.13184922699312687</v>
      </c>
      <c r="F57" s="173">
        <f t="shared" si="1"/>
        <v>7.60560518608861</v>
      </c>
      <c r="G57" s="173">
        <f t="shared" si="2"/>
        <v>1.5273211179312511</v>
      </c>
    </row>
    <row r="58" spans="1:7">
      <c r="A58" s="167" t="s">
        <v>242</v>
      </c>
      <c r="B58" s="169">
        <v>51.440866970603373</v>
      </c>
      <c r="C58" s="171">
        <v>54.771098844625691</v>
      </c>
      <c r="D58" s="171">
        <v>56.275651275901126</v>
      </c>
      <c r="E58" s="139">
        <f t="shared" si="0"/>
        <v>9.3987224361141888E-2</v>
      </c>
      <c r="F58" s="173">
        <f t="shared" si="1"/>
        <v>4.8347843052977524</v>
      </c>
      <c r="G58" s="173">
        <f t="shared" si="2"/>
        <v>1.5045524312754353</v>
      </c>
    </row>
    <row r="59" spans="1:7">
      <c r="A59" s="167" t="s">
        <v>243</v>
      </c>
      <c r="B59" s="169">
        <v>58.04771566493546</v>
      </c>
      <c r="C59" s="171">
        <v>62.386174154701251</v>
      </c>
      <c r="D59" s="171">
        <v>64.70414464820287</v>
      </c>
      <c r="E59" s="139">
        <f t="shared" si="0"/>
        <v>0.11467167841177117</v>
      </c>
      <c r="F59" s="173">
        <f t="shared" si="1"/>
        <v>6.6564289832674106</v>
      </c>
      <c r="G59" s="173">
        <f t="shared" si="2"/>
        <v>2.317970493501619</v>
      </c>
    </row>
    <row r="60" spans="1:7">
      <c r="A60" s="167" t="s">
        <v>246</v>
      </c>
      <c r="B60" s="169">
        <v>61.756705980256569</v>
      </c>
      <c r="C60" s="171">
        <v>70.413500056236956</v>
      </c>
      <c r="D60" s="171">
        <v>71.915331945420192</v>
      </c>
      <c r="E60" s="139">
        <f t="shared" si="0"/>
        <v>0.16449429748424899</v>
      </c>
      <c r="F60" s="173">
        <f t="shared" si="1"/>
        <v>10.158625965163623</v>
      </c>
      <c r="G60" s="173">
        <f t="shared" si="2"/>
        <v>1.5018318891832365</v>
      </c>
    </row>
    <row r="61" spans="1:7">
      <c r="A61" s="167" t="s">
        <v>247</v>
      </c>
      <c r="B61" s="169">
        <v>51.529193694228034</v>
      </c>
      <c r="C61" s="171">
        <v>54.985046648213654</v>
      </c>
      <c r="D61" s="171">
        <v>58.241986341792426</v>
      </c>
      <c r="E61" s="139">
        <f t="shared" si="0"/>
        <v>0.13027164149700862</v>
      </c>
      <c r="F61" s="173">
        <f t="shared" si="1"/>
        <v>6.7127926475643918</v>
      </c>
      <c r="G61" s="173">
        <f t="shared" si="2"/>
        <v>3.2569396935787722</v>
      </c>
    </row>
    <row r="62" spans="1:7">
      <c r="A62" s="167" t="s">
        <v>248</v>
      </c>
      <c r="B62" s="169">
        <v>53.112954897946523</v>
      </c>
      <c r="C62" s="171">
        <v>58.200296637864312</v>
      </c>
      <c r="D62" s="171">
        <v>59.099673241245057</v>
      </c>
      <c r="E62" s="139">
        <f t="shared" si="0"/>
        <v>0.11271672522836788</v>
      </c>
      <c r="F62" s="173">
        <f t="shared" si="1"/>
        <v>5.9867183432985343</v>
      </c>
      <c r="G62" s="173">
        <f t="shared" si="2"/>
        <v>0.89937660338074465</v>
      </c>
    </row>
    <row r="63" spans="1:7">
      <c r="A63" s="167" t="s">
        <v>249</v>
      </c>
      <c r="B63" s="169">
        <v>59.017060243986577</v>
      </c>
      <c r="C63" s="171">
        <v>56.771156285014222</v>
      </c>
      <c r="D63" s="171">
        <v>64.016917935388037</v>
      </c>
      <c r="E63" s="139">
        <f t="shared" si="0"/>
        <v>8.471885367944787E-2</v>
      </c>
      <c r="F63" s="173">
        <f t="shared" si="1"/>
        <v>4.9998576914014592</v>
      </c>
      <c r="G63" s="173">
        <f t="shared" si="2"/>
        <v>7.2457616503738151</v>
      </c>
    </row>
    <row r="64" spans="1:7">
      <c r="A64" s="167" t="s">
        <v>244</v>
      </c>
      <c r="B64" s="169">
        <v>52.975813068010908</v>
      </c>
      <c r="C64" s="171">
        <v>57.326416733702082</v>
      </c>
      <c r="D64" s="171">
        <v>58.805780658916682</v>
      </c>
      <c r="E64" s="139">
        <f t="shared" si="0"/>
        <v>0.11004961044054577</v>
      </c>
      <c r="F64" s="173">
        <f t="shared" si="1"/>
        <v>5.829967590905774</v>
      </c>
      <c r="G64" s="173">
        <f t="shared" si="2"/>
        <v>1.4793639252145994</v>
      </c>
    </row>
    <row r="65" spans="1:7">
      <c r="A65" s="167" t="s">
        <v>250</v>
      </c>
      <c r="B65" s="169">
        <v>50.209505083163847</v>
      </c>
      <c r="C65" s="171">
        <v>56.967667394890086</v>
      </c>
      <c r="D65" s="171">
        <v>56.014959494517036</v>
      </c>
      <c r="E65" s="139">
        <f t="shared" si="0"/>
        <v>0.11562460935907258</v>
      </c>
      <c r="F65" s="173">
        <f t="shared" si="1"/>
        <v>5.805454411353189</v>
      </c>
      <c r="G65" s="173">
        <f t="shared" si="2"/>
        <v>-0.9527079003730492</v>
      </c>
    </row>
    <row r="66" spans="1:7">
      <c r="A66" s="167" t="s">
        <v>251</v>
      </c>
      <c r="B66" s="169">
        <v>54.766574216523551</v>
      </c>
      <c r="C66" s="171">
        <v>59.53067509880276</v>
      </c>
      <c r="D66" s="171">
        <v>62.549675057937044</v>
      </c>
      <c r="E66" s="139">
        <f t="shared" si="0"/>
        <v>0.14211407145246022</v>
      </c>
      <c r="F66" s="173">
        <f t="shared" si="1"/>
        <v>7.7831008414134928</v>
      </c>
      <c r="G66" s="173">
        <f t="shared" si="2"/>
        <v>3.018999959134284</v>
      </c>
    </row>
    <row r="67" spans="1:7">
      <c r="A67" s="167" t="s">
        <v>253</v>
      </c>
      <c r="B67" s="169">
        <v>58.456195866041909</v>
      </c>
      <c r="C67" s="171">
        <v>59.441232295480091</v>
      </c>
      <c r="D67" s="171">
        <v>63.949233375696807</v>
      </c>
      <c r="E67" s="139">
        <f t="shared" ref="E67:E83" si="3">(D67-B67)/B67</f>
        <v>9.3968439585817895E-2</v>
      </c>
      <c r="F67" s="173">
        <f t="shared" ref="F67:F83" si="4">(D67-B67)</f>
        <v>5.4930375096548971</v>
      </c>
      <c r="G67" s="173">
        <f t="shared" ref="G67:G83" si="5">(D67-C67)</f>
        <v>4.5080010802167152</v>
      </c>
    </row>
    <row r="68" spans="1:7">
      <c r="A68" s="167" t="s">
        <v>254</v>
      </c>
      <c r="B68" s="169">
        <v>74.535333341048215</v>
      </c>
      <c r="C68" s="171">
        <v>76.222769047552404</v>
      </c>
      <c r="D68" s="171">
        <v>83.254700748478882</v>
      </c>
      <c r="E68" s="139">
        <f t="shared" si="3"/>
        <v>0.1169830068047569</v>
      </c>
      <c r="F68" s="173">
        <f t="shared" si="4"/>
        <v>8.7193674074306671</v>
      </c>
      <c r="G68" s="173">
        <f t="shared" si="5"/>
        <v>7.0319317009264779</v>
      </c>
    </row>
    <row r="69" spans="1:7">
      <c r="A69" s="167" t="s">
        <v>180</v>
      </c>
      <c r="B69" s="169">
        <v>53.000086119602145</v>
      </c>
      <c r="C69" s="171">
        <v>59.802625000874009</v>
      </c>
      <c r="D69" s="171">
        <v>61.604525425150143</v>
      </c>
      <c r="E69" s="139">
        <f t="shared" si="3"/>
        <v>0.16234764762704104</v>
      </c>
      <c r="F69" s="173">
        <f t="shared" si="4"/>
        <v>8.6044393055479986</v>
      </c>
      <c r="G69" s="173">
        <f t="shared" si="5"/>
        <v>1.8019004242761341</v>
      </c>
    </row>
    <row r="70" spans="1:7">
      <c r="A70" s="167" t="s">
        <v>190</v>
      </c>
      <c r="B70" s="169">
        <v>54.603332036078932</v>
      </c>
      <c r="C70" s="171">
        <v>55.481612422616791</v>
      </c>
      <c r="D70" s="171">
        <v>58.300992951537609</v>
      </c>
      <c r="E70" s="139">
        <f t="shared" si="3"/>
        <v>6.7718594773950105E-2</v>
      </c>
      <c r="F70" s="173">
        <f t="shared" si="4"/>
        <v>3.6976609154586768</v>
      </c>
      <c r="G70" s="173">
        <f t="shared" si="5"/>
        <v>2.8193805289208171</v>
      </c>
    </row>
    <row r="71" spans="1:7">
      <c r="A71" s="167" t="s">
        <v>218</v>
      </c>
      <c r="B71" s="169">
        <v>52.989385569464751</v>
      </c>
      <c r="C71" s="171">
        <v>58.057057169706603</v>
      </c>
      <c r="D71" s="171">
        <v>58.822854446499498</v>
      </c>
      <c r="E71" s="139">
        <f t="shared" si="3"/>
        <v>0.11008749798367724</v>
      </c>
      <c r="F71" s="173">
        <f t="shared" si="4"/>
        <v>5.8334688770347469</v>
      </c>
      <c r="G71" s="173">
        <f t="shared" si="5"/>
        <v>0.76579727679289533</v>
      </c>
    </row>
    <row r="72" spans="1:7">
      <c r="A72" s="167" t="s">
        <v>223</v>
      </c>
      <c r="B72" s="169">
        <v>66.144508003875075</v>
      </c>
      <c r="C72" s="171">
        <v>70.933837191130252</v>
      </c>
      <c r="D72" s="171">
        <v>76.70621767710557</v>
      </c>
      <c r="E72" s="139">
        <f t="shared" si="3"/>
        <v>0.15967629047315218</v>
      </c>
      <c r="F72" s="173">
        <f t="shared" si="4"/>
        <v>10.561709673230496</v>
      </c>
      <c r="G72" s="173">
        <f t="shared" si="5"/>
        <v>5.7723804859753187</v>
      </c>
    </row>
    <row r="73" spans="1:7">
      <c r="A73" s="167" t="s">
        <v>189</v>
      </c>
      <c r="B73" s="169">
        <v>59.82367842118969</v>
      </c>
      <c r="C73" s="171">
        <v>65.661551585200385</v>
      </c>
      <c r="D73" s="171">
        <v>66.600532400417279</v>
      </c>
      <c r="E73" s="139">
        <f t="shared" si="3"/>
        <v>0.11328046282134351</v>
      </c>
      <c r="F73" s="173">
        <f t="shared" si="4"/>
        <v>6.7768539792275888</v>
      </c>
      <c r="G73" s="173">
        <f t="shared" si="5"/>
        <v>0.93898081521689392</v>
      </c>
    </row>
    <row r="74" spans="1:7">
      <c r="A74" s="167" t="s">
        <v>245</v>
      </c>
      <c r="B74" s="169">
        <v>49.904784141166964</v>
      </c>
      <c r="C74" s="171">
        <v>54.966682634797642</v>
      </c>
      <c r="D74" s="171">
        <v>57.503264218490919</v>
      </c>
      <c r="E74" s="139">
        <f t="shared" si="3"/>
        <v>0.15225955202671426</v>
      </c>
      <c r="F74" s="173">
        <f t="shared" si="4"/>
        <v>7.5984800773239556</v>
      </c>
      <c r="G74" s="173">
        <f t="shared" si="5"/>
        <v>2.5365815836932768</v>
      </c>
    </row>
    <row r="75" spans="1:7">
      <c r="A75" s="167" t="s">
        <v>188</v>
      </c>
      <c r="B75" s="169">
        <v>50.86507739364712</v>
      </c>
      <c r="C75" s="171">
        <v>55.381196393353498</v>
      </c>
      <c r="D75" s="171">
        <v>57.544253516400545</v>
      </c>
      <c r="E75" s="139">
        <f t="shared" si="3"/>
        <v>0.13131162803632404</v>
      </c>
      <c r="F75" s="173">
        <f t="shared" si="4"/>
        <v>6.6791761227534252</v>
      </c>
      <c r="G75" s="173">
        <f t="shared" si="5"/>
        <v>2.1630571230470466</v>
      </c>
    </row>
    <row r="76" spans="1:7">
      <c r="A76" s="167" t="s">
        <v>184</v>
      </c>
      <c r="B76" s="169">
        <v>54.445111143724809</v>
      </c>
      <c r="C76" s="171">
        <v>57.220776501821874</v>
      </c>
      <c r="D76" s="171">
        <v>59.377771012037137</v>
      </c>
      <c r="E76" s="139">
        <f t="shared" si="3"/>
        <v>9.0598765705354842E-2</v>
      </c>
      <c r="F76" s="173">
        <f t="shared" si="4"/>
        <v>4.9326598683123279</v>
      </c>
      <c r="G76" s="173">
        <f t="shared" si="5"/>
        <v>2.156994510215263</v>
      </c>
    </row>
    <row r="77" spans="1:7">
      <c r="A77" s="167" t="s">
        <v>212</v>
      </c>
      <c r="B77" s="169">
        <v>52.031297751847077</v>
      </c>
      <c r="C77" s="171">
        <v>56.041773270824642</v>
      </c>
      <c r="D77" s="171">
        <v>59.019322553937563</v>
      </c>
      <c r="E77" s="139">
        <f t="shared" si="3"/>
        <v>0.13430425732255383</v>
      </c>
      <c r="F77" s="173">
        <f t="shared" si="4"/>
        <v>6.9880248020904858</v>
      </c>
      <c r="G77" s="173">
        <f t="shared" si="5"/>
        <v>2.9775492831129213</v>
      </c>
    </row>
    <row r="78" spans="1:7">
      <c r="A78" s="167" t="s">
        <v>252</v>
      </c>
      <c r="B78" s="169">
        <v>59.103209742341811</v>
      </c>
      <c r="C78" s="171">
        <v>63.874072756170754</v>
      </c>
      <c r="D78" s="171">
        <v>65.665481980632848</v>
      </c>
      <c r="E78" s="139">
        <f t="shared" si="3"/>
        <v>0.11103072518225342</v>
      </c>
      <c r="F78" s="173">
        <f t="shared" si="4"/>
        <v>6.5622722382910368</v>
      </c>
      <c r="G78" s="173">
        <f t="shared" si="5"/>
        <v>1.7914092244620932</v>
      </c>
    </row>
    <row r="79" spans="1:7">
      <c r="A79" s="167" t="s">
        <v>217</v>
      </c>
      <c r="B79" s="169">
        <v>60.877474574456699</v>
      </c>
      <c r="C79" s="171">
        <v>68.488441133594478</v>
      </c>
      <c r="D79" s="171">
        <v>68.88241413723928</v>
      </c>
      <c r="E79" s="139">
        <f t="shared" si="3"/>
        <v>0.13149263530950309</v>
      </c>
      <c r="F79" s="173">
        <f t="shared" si="4"/>
        <v>8.0049395627825817</v>
      </c>
      <c r="G79" s="173">
        <f t="shared" si="5"/>
        <v>0.39397300364480259</v>
      </c>
    </row>
    <row r="80" spans="1:7">
      <c r="A80" s="167" t="s">
        <v>222</v>
      </c>
      <c r="B80" s="169">
        <v>49.024272214311281</v>
      </c>
      <c r="C80" s="171">
        <v>52.148807767038051</v>
      </c>
      <c r="D80" s="171">
        <v>54.287664667556122</v>
      </c>
      <c r="E80" s="139">
        <f t="shared" si="3"/>
        <v>0.10736299011713504</v>
      </c>
      <c r="F80" s="173">
        <f t="shared" si="4"/>
        <v>5.2633924532448404</v>
      </c>
      <c r="G80" s="173">
        <f t="shared" si="5"/>
        <v>2.1388569005180713</v>
      </c>
    </row>
    <row r="81" spans="1:7">
      <c r="A81" s="167" t="s">
        <v>237</v>
      </c>
      <c r="B81" s="169">
        <v>53.75287170680739</v>
      </c>
      <c r="C81" s="171">
        <v>59.289434242016455</v>
      </c>
      <c r="D81" s="171">
        <v>61.375487695983395</v>
      </c>
      <c r="E81" s="139">
        <f t="shared" si="3"/>
        <v>0.14180853500726842</v>
      </c>
      <c r="F81" s="173">
        <f t="shared" si="4"/>
        <v>7.6226159891760048</v>
      </c>
      <c r="G81" s="173">
        <f t="shared" si="5"/>
        <v>2.0860534539669402</v>
      </c>
    </row>
    <row r="82" spans="1:7" ht="15" thickBot="1">
      <c r="A82" s="167" t="s">
        <v>201</v>
      </c>
      <c r="B82" s="169">
        <v>53.579517849942349</v>
      </c>
      <c r="C82" s="171">
        <v>59.636825777787763</v>
      </c>
      <c r="D82" s="171">
        <v>60.932338455356479</v>
      </c>
      <c r="E82" s="139">
        <f t="shared" si="3"/>
        <v>0.13723192929818503</v>
      </c>
      <c r="F82" s="173">
        <f t="shared" si="4"/>
        <v>7.3528206054141307</v>
      </c>
      <c r="G82" s="173">
        <f t="shared" si="5"/>
        <v>1.2955126775687162</v>
      </c>
    </row>
    <row r="83" spans="1:7" ht="15" thickBot="1">
      <c r="A83" s="174" t="s">
        <v>174</v>
      </c>
      <c r="B83" s="175">
        <v>62.409494966538347</v>
      </c>
      <c r="C83" s="164">
        <v>69.164359185022761</v>
      </c>
      <c r="D83" s="164">
        <v>70.329446041978301</v>
      </c>
      <c r="E83" s="145">
        <f t="shared" si="3"/>
        <v>0.1269029829465266</v>
      </c>
      <c r="F83" s="176">
        <f t="shared" si="4"/>
        <v>7.919951075439954</v>
      </c>
      <c r="G83" s="176">
        <f t="shared" si="5"/>
        <v>1.1650868569555399</v>
      </c>
    </row>
    <row r="84" spans="1:7">
      <c r="B84" s="116"/>
      <c r="C84" s="117"/>
      <c r="D84" s="1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selection activeCell="E88" sqref="E88"/>
    </sheetView>
  </sheetViews>
  <sheetFormatPr defaultRowHeight="14.5"/>
  <cols>
    <col min="2" max="2" width="19.08984375" customWidth="1"/>
    <col min="3" max="3" width="9.90625" customWidth="1"/>
    <col min="4" max="4" width="10.54296875" customWidth="1"/>
    <col min="5" max="5" width="11.08984375" customWidth="1"/>
    <col min="6" max="6" width="31.1796875" customWidth="1"/>
    <col min="7" max="7" width="25.1796875" customWidth="1"/>
    <col min="8" max="8" width="29" customWidth="1"/>
  </cols>
  <sheetData>
    <row r="1" spans="1:8" s="151" customFormat="1" ht="66.5" customHeight="1" thickBot="1">
      <c r="A1" s="1" t="s">
        <v>92</v>
      </c>
      <c r="B1" s="110" t="s">
        <v>175</v>
      </c>
      <c r="C1" s="1">
        <v>41852</v>
      </c>
      <c r="D1" s="110">
        <v>42186</v>
      </c>
      <c r="E1" s="110">
        <v>42217</v>
      </c>
      <c r="F1" s="110" t="s">
        <v>363</v>
      </c>
      <c r="G1" s="110" t="s">
        <v>364</v>
      </c>
      <c r="H1" s="114" t="s">
        <v>365</v>
      </c>
    </row>
    <row r="2" spans="1:8">
      <c r="A2" s="127">
        <v>1</v>
      </c>
      <c r="B2" s="128" t="s">
        <v>93</v>
      </c>
      <c r="C2" s="177">
        <v>37169</v>
      </c>
      <c r="D2" s="177">
        <v>38441</v>
      </c>
      <c r="E2" s="177">
        <v>38563</v>
      </c>
      <c r="F2" s="131">
        <f>(E2-C2)/C2</f>
        <v>3.7504371922838925E-2</v>
      </c>
      <c r="G2" s="179">
        <f>E2-C2</f>
        <v>1394</v>
      </c>
      <c r="H2" s="179">
        <f>E2-D2</f>
        <v>122</v>
      </c>
    </row>
    <row r="3" spans="1:8">
      <c r="A3" s="135">
        <v>2</v>
      </c>
      <c r="B3" s="136" t="s">
        <v>94</v>
      </c>
      <c r="C3" s="178">
        <v>5327</v>
      </c>
      <c r="D3" s="178">
        <v>5711</v>
      </c>
      <c r="E3" s="178">
        <v>5786</v>
      </c>
      <c r="F3" s="139">
        <f t="shared" ref="F3:F66" si="0">(E3-C3)/C3</f>
        <v>8.6164820724610472E-2</v>
      </c>
      <c r="G3" s="180">
        <f t="shared" ref="G3:G66" si="1">E3-C3</f>
        <v>459</v>
      </c>
      <c r="H3" s="180">
        <f t="shared" ref="H3:H66" si="2">E3-D3</f>
        <v>75</v>
      </c>
    </row>
    <row r="4" spans="1:8">
      <c r="A4" s="135">
        <v>3</v>
      </c>
      <c r="B4" s="136" t="s">
        <v>95</v>
      </c>
      <c r="C4" s="178">
        <v>11315</v>
      </c>
      <c r="D4" s="178">
        <v>11770</v>
      </c>
      <c r="E4" s="178">
        <v>11975</v>
      </c>
      <c r="F4" s="139">
        <f t="shared" si="0"/>
        <v>5.8329650905877155E-2</v>
      </c>
      <c r="G4" s="180">
        <f t="shared" si="1"/>
        <v>660</v>
      </c>
      <c r="H4" s="180">
        <f t="shared" si="2"/>
        <v>205</v>
      </c>
    </row>
    <row r="5" spans="1:8">
      <c r="A5" s="135">
        <v>4</v>
      </c>
      <c r="B5" s="136" t="s">
        <v>96</v>
      </c>
      <c r="C5" s="178">
        <v>2071</v>
      </c>
      <c r="D5" s="178">
        <v>2172</v>
      </c>
      <c r="E5" s="178">
        <v>2222</v>
      </c>
      <c r="F5" s="139">
        <f t="shared" si="0"/>
        <v>7.291163689039111E-2</v>
      </c>
      <c r="G5" s="180">
        <f t="shared" si="1"/>
        <v>151</v>
      </c>
      <c r="H5" s="180">
        <f t="shared" si="2"/>
        <v>50</v>
      </c>
    </row>
    <row r="6" spans="1:8">
      <c r="A6" s="135">
        <v>5</v>
      </c>
      <c r="B6" s="136" t="s">
        <v>97</v>
      </c>
      <c r="C6" s="178">
        <v>5289</v>
      </c>
      <c r="D6" s="178">
        <v>5462</v>
      </c>
      <c r="E6" s="178">
        <v>5481</v>
      </c>
      <c r="F6" s="139">
        <f t="shared" si="0"/>
        <v>3.6301758366420876E-2</v>
      </c>
      <c r="G6" s="180">
        <f t="shared" si="1"/>
        <v>192</v>
      </c>
      <c r="H6" s="180">
        <f t="shared" si="2"/>
        <v>19</v>
      </c>
    </row>
    <row r="7" spans="1:8">
      <c r="A7" s="135">
        <v>6</v>
      </c>
      <c r="B7" s="136" t="s">
        <v>98</v>
      </c>
      <c r="C7" s="178">
        <v>129794</v>
      </c>
      <c r="D7" s="178">
        <v>133983</v>
      </c>
      <c r="E7" s="178">
        <v>134695</v>
      </c>
      <c r="F7" s="139">
        <f t="shared" si="0"/>
        <v>3.7759834815168654E-2</v>
      </c>
      <c r="G7" s="180">
        <f t="shared" si="1"/>
        <v>4901</v>
      </c>
      <c r="H7" s="180">
        <f t="shared" si="2"/>
        <v>712</v>
      </c>
    </row>
    <row r="8" spans="1:8">
      <c r="A8" s="135">
        <v>7</v>
      </c>
      <c r="B8" s="136" t="s">
        <v>99</v>
      </c>
      <c r="C8" s="178">
        <v>66905</v>
      </c>
      <c r="D8" s="178">
        <v>69638</v>
      </c>
      <c r="E8" s="178">
        <v>70072</v>
      </c>
      <c r="F8" s="139">
        <f t="shared" si="0"/>
        <v>4.7335774605784323E-2</v>
      </c>
      <c r="G8" s="180">
        <f t="shared" si="1"/>
        <v>3167</v>
      </c>
      <c r="H8" s="180">
        <f t="shared" si="2"/>
        <v>434</v>
      </c>
    </row>
    <row r="9" spans="1:8">
      <c r="A9" s="135">
        <v>8</v>
      </c>
      <c r="B9" s="136" t="s">
        <v>100</v>
      </c>
      <c r="C9" s="178">
        <v>3196</v>
      </c>
      <c r="D9" s="178">
        <v>3358</v>
      </c>
      <c r="E9" s="178">
        <v>3363</v>
      </c>
      <c r="F9" s="139">
        <f t="shared" si="0"/>
        <v>5.2252816020025031E-2</v>
      </c>
      <c r="G9" s="180">
        <f t="shared" si="1"/>
        <v>167</v>
      </c>
      <c r="H9" s="180">
        <f t="shared" si="2"/>
        <v>5</v>
      </c>
    </row>
    <row r="10" spans="1:8">
      <c r="A10" s="135">
        <v>9</v>
      </c>
      <c r="B10" s="136" t="s">
        <v>101</v>
      </c>
      <c r="C10" s="178">
        <v>23926</v>
      </c>
      <c r="D10" s="178">
        <v>25086</v>
      </c>
      <c r="E10" s="178">
        <v>25218</v>
      </c>
      <c r="F10" s="139">
        <f t="shared" si="0"/>
        <v>5.3999832817855052E-2</v>
      </c>
      <c r="G10" s="180">
        <f t="shared" si="1"/>
        <v>1292</v>
      </c>
      <c r="H10" s="180">
        <f t="shared" si="2"/>
        <v>132</v>
      </c>
    </row>
    <row r="11" spans="1:8">
      <c r="A11" s="135">
        <v>10</v>
      </c>
      <c r="B11" s="136" t="s">
        <v>102</v>
      </c>
      <c r="C11" s="178">
        <v>25619</v>
      </c>
      <c r="D11" s="178">
        <v>26515</v>
      </c>
      <c r="E11" s="178">
        <v>26714</v>
      </c>
      <c r="F11" s="139">
        <f t="shared" si="0"/>
        <v>4.2741715133299503E-2</v>
      </c>
      <c r="G11" s="180">
        <f t="shared" si="1"/>
        <v>1095</v>
      </c>
      <c r="H11" s="180">
        <f t="shared" si="2"/>
        <v>199</v>
      </c>
    </row>
    <row r="12" spans="1:8">
      <c r="A12" s="135">
        <v>11</v>
      </c>
      <c r="B12" s="136" t="s">
        <v>103</v>
      </c>
      <c r="C12" s="178">
        <v>4204</v>
      </c>
      <c r="D12" s="178">
        <v>4249</v>
      </c>
      <c r="E12" s="178">
        <v>4298</v>
      </c>
      <c r="F12" s="139">
        <f t="shared" si="0"/>
        <v>2.235965746907707E-2</v>
      </c>
      <c r="G12" s="180">
        <f t="shared" si="1"/>
        <v>94</v>
      </c>
      <c r="H12" s="180">
        <f t="shared" si="2"/>
        <v>49</v>
      </c>
    </row>
    <row r="13" spans="1:8">
      <c r="A13" s="135">
        <v>12</v>
      </c>
      <c r="B13" s="136" t="s">
        <v>104</v>
      </c>
      <c r="C13" s="178">
        <v>1750</v>
      </c>
      <c r="D13" s="178">
        <v>1966</v>
      </c>
      <c r="E13" s="178">
        <v>2009</v>
      </c>
      <c r="F13" s="139">
        <f t="shared" si="0"/>
        <v>0.14799999999999999</v>
      </c>
      <c r="G13" s="180">
        <f t="shared" si="1"/>
        <v>259</v>
      </c>
      <c r="H13" s="180">
        <f t="shared" si="2"/>
        <v>43</v>
      </c>
    </row>
    <row r="14" spans="1:8">
      <c r="A14" s="135">
        <v>13</v>
      </c>
      <c r="B14" s="136" t="s">
        <v>105</v>
      </c>
      <c r="C14" s="178">
        <v>2372</v>
      </c>
      <c r="D14" s="178">
        <v>2395</v>
      </c>
      <c r="E14" s="178">
        <v>2450</v>
      </c>
      <c r="F14" s="139">
        <f t="shared" si="0"/>
        <v>3.2883642495784147E-2</v>
      </c>
      <c r="G14" s="180">
        <f t="shared" si="1"/>
        <v>78</v>
      </c>
      <c r="H14" s="180">
        <f t="shared" si="2"/>
        <v>55</v>
      </c>
    </row>
    <row r="15" spans="1:8">
      <c r="A15" s="135">
        <v>14</v>
      </c>
      <c r="B15" s="136" t="s">
        <v>106</v>
      </c>
      <c r="C15" s="178">
        <v>6575</v>
      </c>
      <c r="D15" s="178">
        <v>6707</v>
      </c>
      <c r="E15" s="178">
        <v>6819</v>
      </c>
      <c r="F15" s="139">
        <f t="shared" si="0"/>
        <v>3.7110266159695815E-2</v>
      </c>
      <c r="G15" s="180">
        <f t="shared" si="1"/>
        <v>244</v>
      </c>
      <c r="H15" s="180">
        <f t="shared" si="2"/>
        <v>112</v>
      </c>
    </row>
    <row r="16" spans="1:8">
      <c r="A16" s="135">
        <v>15</v>
      </c>
      <c r="B16" s="136" t="s">
        <v>107</v>
      </c>
      <c r="C16" s="178">
        <v>5384</v>
      </c>
      <c r="D16" s="178">
        <v>5530</v>
      </c>
      <c r="E16" s="178">
        <v>5582</v>
      </c>
      <c r="F16" s="139">
        <f t="shared" si="0"/>
        <v>3.6775631500742943E-2</v>
      </c>
      <c r="G16" s="180">
        <f t="shared" si="1"/>
        <v>198</v>
      </c>
      <c r="H16" s="180">
        <f t="shared" si="2"/>
        <v>52</v>
      </c>
    </row>
    <row r="17" spans="1:8">
      <c r="A17" s="135">
        <v>16</v>
      </c>
      <c r="B17" s="136" t="s">
        <v>108</v>
      </c>
      <c r="C17" s="178">
        <v>66983</v>
      </c>
      <c r="D17" s="178">
        <v>69533</v>
      </c>
      <c r="E17" s="178">
        <v>70074</v>
      </c>
      <c r="F17" s="139">
        <f t="shared" si="0"/>
        <v>4.6146037054177927E-2</v>
      </c>
      <c r="G17" s="180">
        <f t="shared" si="1"/>
        <v>3091</v>
      </c>
      <c r="H17" s="180">
        <f t="shared" si="2"/>
        <v>541</v>
      </c>
    </row>
    <row r="18" spans="1:8">
      <c r="A18" s="135">
        <v>17</v>
      </c>
      <c r="B18" s="136" t="s">
        <v>109</v>
      </c>
      <c r="C18" s="178">
        <v>12438</v>
      </c>
      <c r="D18" s="178">
        <v>13063</v>
      </c>
      <c r="E18" s="178">
        <v>13144</v>
      </c>
      <c r="F18" s="139">
        <f t="shared" si="0"/>
        <v>5.6761537224634187E-2</v>
      </c>
      <c r="G18" s="180">
        <f t="shared" si="1"/>
        <v>706</v>
      </c>
      <c r="H18" s="180">
        <f t="shared" si="2"/>
        <v>81</v>
      </c>
    </row>
    <row r="19" spans="1:8">
      <c r="A19" s="135">
        <v>18</v>
      </c>
      <c r="B19" s="136" t="s">
        <v>110</v>
      </c>
      <c r="C19" s="178">
        <v>2658</v>
      </c>
      <c r="D19" s="178">
        <v>2733</v>
      </c>
      <c r="E19" s="178">
        <v>2792</v>
      </c>
      <c r="F19" s="139">
        <f t="shared" si="0"/>
        <v>5.0413844996237772E-2</v>
      </c>
      <c r="G19" s="180">
        <f t="shared" si="1"/>
        <v>134</v>
      </c>
      <c r="H19" s="180">
        <f t="shared" si="2"/>
        <v>59</v>
      </c>
    </row>
    <row r="20" spans="1:8">
      <c r="A20" s="135">
        <v>19</v>
      </c>
      <c r="B20" s="136" t="s">
        <v>111</v>
      </c>
      <c r="C20" s="178">
        <v>7496</v>
      </c>
      <c r="D20" s="178">
        <v>7764</v>
      </c>
      <c r="E20" s="178">
        <v>7881</v>
      </c>
      <c r="F20" s="139">
        <f t="shared" si="0"/>
        <v>5.1360725720384207E-2</v>
      </c>
      <c r="G20" s="180">
        <f t="shared" si="1"/>
        <v>385</v>
      </c>
      <c r="H20" s="180">
        <f t="shared" si="2"/>
        <v>117</v>
      </c>
    </row>
    <row r="21" spans="1:8">
      <c r="A21" s="135">
        <v>20</v>
      </c>
      <c r="B21" s="136" t="s">
        <v>112</v>
      </c>
      <c r="C21" s="178">
        <v>22825</v>
      </c>
      <c r="D21" s="178">
        <v>23667</v>
      </c>
      <c r="E21" s="178">
        <v>23832</v>
      </c>
      <c r="F21" s="139">
        <f t="shared" si="0"/>
        <v>4.411829134720701E-2</v>
      </c>
      <c r="G21" s="180">
        <f t="shared" si="1"/>
        <v>1007</v>
      </c>
      <c r="H21" s="180">
        <f t="shared" si="2"/>
        <v>165</v>
      </c>
    </row>
    <row r="22" spans="1:8">
      <c r="A22" s="135">
        <v>21</v>
      </c>
      <c r="B22" s="136" t="s">
        <v>113</v>
      </c>
      <c r="C22" s="178">
        <v>12133</v>
      </c>
      <c r="D22" s="178">
        <v>12814</v>
      </c>
      <c r="E22" s="178">
        <v>12951</v>
      </c>
      <c r="F22" s="139">
        <f t="shared" si="0"/>
        <v>6.7419434599851641E-2</v>
      </c>
      <c r="G22" s="180">
        <f t="shared" si="1"/>
        <v>818</v>
      </c>
      <c r="H22" s="180">
        <f t="shared" si="2"/>
        <v>137</v>
      </c>
    </row>
    <row r="23" spans="1:8">
      <c r="A23" s="135">
        <v>22</v>
      </c>
      <c r="B23" s="136" t="s">
        <v>114</v>
      </c>
      <c r="C23" s="178">
        <v>8853</v>
      </c>
      <c r="D23" s="178">
        <v>9114</v>
      </c>
      <c r="E23" s="178">
        <v>9147</v>
      </c>
      <c r="F23" s="139">
        <f t="shared" si="0"/>
        <v>3.3209081667231445E-2</v>
      </c>
      <c r="G23" s="180">
        <f t="shared" si="1"/>
        <v>294</v>
      </c>
      <c r="H23" s="180">
        <f t="shared" si="2"/>
        <v>33</v>
      </c>
    </row>
    <row r="24" spans="1:8">
      <c r="A24" s="135">
        <v>23</v>
      </c>
      <c r="B24" s="136" t="s">
        <v>115</v>
      </c>
      <c r="C24" s="178">
        <v>6546</v>
      </c>
      <c r="D24" s="178">
        <v>6853</v>
      </c>
      <c r="E24" s="178">
        <v>6951</v>
      </c>
      <c r="F24" s="139">
        <f t="shared" si="0"/>
        <v>6.1869844179651697E-2</v>
      </c>
      <c r="G24" s="180">
        <f t="shared" si="1"/>
        <v>405</v>
      </c>
      <c r="H24" s="180">
        <f t="shared" si="2"/>
        <v>98</v>
      </c>
    </row>
    <row r="25" spans="1:8">
      <c r="A25" s="135">
        <v>24</v>
      </c>
      <c r="B25" s="136" t="s">
        <v>116</v>
      </c>
      <c r="C25" s="178">
        <v>3232</v>
      </c>
      <c r="D25" s="178">
        <v>3331</v>
      </c>
      <c r="E25" s="178">
        <v>3316</v>
      </c>
      <c r="F25" s="139">
        <f t="shared" si="0"/>
        <v>2.5990099009900989E-2</v>
      </c>
      <c r="G25" s="180">
        <f t="shared" si="1"/>
        <v>84</v>
      </c>
      <c r="H25" s="180">
        <f t="shared" si="2"/>
        <v>-15</v>
      </c>
    </row>
    <row r="26" spans="1:8">
      <c r="A26" s="135">
        <v>25</v>
      </c>
      <c r="B26" s="136" t="s">
        <v>117</v>
      </c>
      <c r="C26" s="178">
        <v>8159</v>
      </c>
      <c r="D26" s="178">
        <v>8592</v>
      </c>
      <c r="E26" s="178">
        <v>8754</v>
      </c>
      <c r="F26" s="139">
        <f t="shared" si="0"/>
        <v>7.2925603627895574E-2</v>
      </c>
      <c r="G26" s="180">
        <f t="shared" si="1"/>
        <v>595</v>
      </c>
      <c r="H26" s="180">
        <f t="shared" si="2"/>
        <v>162</v>
      </c>
    </row>
    <row r="27" spans="1:8">
      <c r="A27" s="135">
        <v>26</v>
      </c>
      <c r="B27" s="136" t="s">
        <v>118</v>
      </c>
      <c r="C27" s="178">
        <v>18356</v>
      </c>
      <c r="D27" s="178">
        <v>18804</v>
      </c>
      <c r="E27" s="178">
        <v>18997</v>
      </c>
      <c r="F27" s="139">
        <f t="shared" si="0"/>
        <v>3.4920461974286339E-2</v>
      </c>
      <c r="G27" s="180">
        <f t="shared" si="1"/>
        <v>641</v>
      </c>
      <c r="H27" s="180">
        <f t="shared" si="2"/>
        <v>193</v>
      </c>
    </row>
    <row r="28" spans="1:8">
      <c r="A28" s="135">
        <v>27</v>
      </c>
      <c r="B28" s="136" t="s">
        <v>119</v>
      </c>
      <c r="C28" s="178">
        <v>30372</v>
      </c>
      <c r="D28" s="178">
        <v>31222</v>
      </c>
      <c r="E28" s="178">
        <v>31442</v>
      </c>
      <c r="F28" s="139">
        <f t="shared" si="0"/>
        <v>3.5229816936652177E-2</v>
      </c>
      <c r="G28" s="180">
        <f t="shared" si="1"/>
        <v>1070</v>
      </c>
      <c r="H28" s="180">
        <f t="shared" si="2"/>
        <v>220</v>
      </c>
    </row>
    <row r="29" spans="1:8">
      <c r="A29" s="135">
        <v>28</v>
      </c>
      <c r="B29" s="136" t="s">
        <v>120</v>
      </c>
      <c r="C29" s="178">
        <v>7030</v>
      </c>
      <c r="D29" s="178">
        <v>7286</v>
      </c>
      <c r="E29" s="178">
        <v>7360</v>
      </c>
      <c r="F29" s="139">
        <f t="shared" si="0"/>
        <v>4.694167852062589E-2</v>
      </c>
      <c r="G29" s="180">
        <f t="shared" si="1"/>
        <v>330</v>
      </c>
      <c r="H29" s="180">
        <f t="shared" si="2"/>
        <v>74</v>
      </c>
    </row>
    <row r="30" spans="1:8">
      <c r="A30" s="135">
        <v>29</v>
      </c>
      <c r="B30" s="136" t="s">
        <v>121</v>
      </c>
      <c r="C30" s="178">
        <v>1967</v>
      </c>
      <c r="D30" s="178">
        <v>2065</v>
      </c>
      <c r="E30" s="178">
        <v>2124</v>
      </c>
      <c r="F30" s="139">
        <f t="shared" si="0"/>
        <v>7.9816980172852062E-2</v>
      </c>
      <c r="G30" s="180">
        <f t="shared" si="1"/>
        <v>157</v>
      </c>
      <c r="H30" s="180">
        <f t="shared" si="2"/>
        <v>59</v>
      </c>
    </row>
    <row r="31" spans="1:8">
      <c r="A31" s="135">
        <v>30</v>
      </c>
      <c r="B31" s="136" t="s">
        <v>122</v>
      </c>
      <c r="C31" s="178">
        <v>1098</v>
      </c>
      <c r="D31" s="178">
        <v>1199</v>
      </c>
      <c r="E31" s="178">
        <v>1195</v>
      </c>
      <c r="F31" s="139">
        <f t="shared" si="0"/>
        <v>8.83424408014572E-2</v>
      </c>
      <c r="G31" s="180">
        <f t="shared" si="1"/>
        <v>97</v>
      </c>
      <c r="H31" s="180">
        <f t="shared" si="2"/>
        <v>-4</v>
      </c>
    </row>
    <row r="32" spans="1:8">
      <c r="A32" s="135">
        <v>31</v>
      </c>
      <c r="B32" s="136" t="s">
        <v>123</v>
      </c>
      <c r="C32" s="178">
        <v>19870</v>
      </c>
      <c r="D32" s="178">
        <v>20752</v>
      </c>
      <c r="E32" s="178">
        <v>20933</v>
      </c>
      <c r="F32" s="139">
        <f t="shared" si="0"/>
        <v>5.3497735279315554E-2</v>
      </c>
      <c r="G32" s="180">
        <f t="shared" si="1"/>
        <v>1063</v>
      </c>
      <c r="H32" s="180">
        <f t="shared" si="2"/>
        <v>181</v>
      </c>
    </row>
    <row r="33" spans="1:8">
      <c r="A33" s="135">
        <v>32</v>
      </c>
      <c r="B33" s="136" t="s">
        <v>124</v>
      </c>
      <c r="C33" s="178">
        <v>7735</v>
      </c>
      <c r="D33" s="178">
        <v>8078</v>
      </c>
      <c r="E33" s="178">
        <v>8192</v>
      </c>
      <c r="F33" s="139">
        <f t="shared" si="0"/>
        <v>5.9082094376212022E-2</v>
      </c>
      <c r="G33" s="180">
        <f t="shared" si="1"/>
        <v>457</v>
      </c>
      <c r="H33" s="180">
        <f t="shared" si="2"/>
        <v>114</v>
      </c>
    </row>
    <row r="34" spans="1:8">
      <c r="A34" s="135">
        <v>33</v>
      </c>
      <c r="B34" s="136" t="s">
        <v>125</v>
      </c>
      <c r="C34" s="178">
        <v>32230</v>
      </c>
      <c r="D34" s="178">
        <v>33629</v>
      </c>
      <c r="E34" s="178">
        <v>33872</v>
      </c>
      <c r="F34" s="139">
        <f t="shared" si="0"/>
        <v>5.0946323301272106E-2</v>
      </c>
      <c r="G34" s="180">
        <f t="shared" si="1"/>
        <v>1642</v>
      </c>
      <c r="H34" s="180">
        <f t="shared" si="2"/>
        <v>243</v>
      </c>
    </row>
    <row r="35" spans="1:8">
      <c r="A35" s="135">
        <v>34</v>
      </c>
      <c r="B35" s="136" t="s">
        <v>126</v>
      </c>
      <c r="C35" s="178">
        <v>480341</v>
      </c>
      <c r="D35" s="178">
        <v>494701</v>
      </c>
      <c r="E35" s="178">
        <v>497023</v>
      </c>
      <c r="F35" s="139">
        <f t="shared" si="0"/>
        <v>3.4729494255122922E-2</v>
      </c>
      <c r="G35" s="180">
        <f t="shared" si="1"/>
        <v>16682</v>
      </c>
      <c r="H35" s="180">
        <f t="shared" si="2"/>
        <v>2322</v>
      </c>
    </row>
    <row r="36" spans="1:8">
      <c r="A36" s="135">
        <v>35</v>
      </c>
      <c r="B36" s="136" t="s">
        <v>127</v>
      </c>
      <c r="C36" s="178">
        <v>113913</v>
      </c>
      <c r="D36" s="178">
        <v>118120</v>
      </c>
      <c r="E36" s="178">
        <v>118653</v>
      </c>
      <c r="F36" s="139">
        <f t="shared" si="0"/>
        <v>4.1610702904848439E-2</v>
      </c>
      <c r="G36" s="180">
        <f t="shared" si="1"/>
        <v>4740</v>
      </c>
      <c r="H36" s="180">
        <f t="shared" si="2"/>
        <v>533</v>
      </c>
    </row>
    <row r="37" spans="1:8">
      <c r="A37" s="135">
        <v>36</v>
      </c>
      <c r="B37" s="136" t="s">
        <v>128</v>
      </c>
      <c r="C37" s="178">
        <v>2526</v>
      </c>
      <c r="D37" s="178">
        <v>2651</v>
      </c>
      <c r="E37" s="178">
        <v>2683</v>
      </c>
      <c r="F37" s="139">
        <f t="shared" si="0"/>
        <v>6.2153602533650036E-2</v>
      </c>
      <c r="G37" s="180">
        <f t="shared" si="1"/>
        <v>157</v>
      </c>
      <c r="H37" s="180">
        <f t="shared" si="2"/>
        <v>32</v>
      </c>
    </row>
    <row r="38" spans="1:8">
      <c r="A38" s="135">
        <v>37</v>
      </c>
      <c r="B38" s="136" t="s">
        <v>129</v>
      </c>
      <c r="C38" s="178">
        <v>6055</v>
      </c>
      <c r="D38" s="178">
        <v>6386</v>
      </c>
      <c r="E38" s="178">
        <v>6457</v>
      </c>
      <c r="F38" s="139">
        <f t="shared" si="0"/>
        <v>6.6391412056151941E-2</v>
      </c>
      <c r="G38" s="180">
        <f t="shared" si="1"/>
        <v>402</v>
      </c>
      <c r="H38" s="180">
        <f t="shared" si="2"/>
        <v>71</v>
      </c>
    </row>
    <row r="39" spans="1:8">
      <c r="A39" s="135">
        <v>38</v>
      </c>
      <c r="B39" s="136" t="s">
        <v>130</v>
      </c>
      <c r="C39" s="178">
        <v>27391</v>
      </c>
      <c r="D39" s="178">
        <v>28257</v>
      </c>
      <c r="E39" s="178">
        <v>28611</v>
      </c>
      <c r="F39" s="139">
        <f t="shared" si="0"/>
        <v>4.4540177430542879E-2</v>
      </c>
      <c r="G39" s="180">
        <f t="shared" si="1"/>
        <v>1220</v>
      </c>
      <c r="H39" s="180">
        <f t="shared" si="2"/>
        <v>354</v>
      </c>
    </row>
    <row r="40" spans="1:8">
      <c r="A40" s="135">
        <v>39</v>
      </c>
      <c r="B40" s="136" t="s">
        <v>131</v>
      </c>
      <c r="C40" s="178">
        <v>7226</v>
      </c>
      <c r="D40" s="178">
        <v>7502</v>
      </c>
      <c r="E40" s="178">
        <v>7571</v>
      </c>
      <c r="F40" s="139">
        <f t="shared" si="0"/>
        <v>4.7744256850262942E-2</v>
      </c>
      <c r="G40" s="180">
        <f t="shared" si="1"/>
        <v>345</v>
      </c>
      <c r="H40" s="180">
        <f t="shared" si="2"/>
        <v>69</v>
      </c>
    </row>
    <row r="41" spans="1:8">
      <c r="A41" s="135">
        <v>40</v>
      </c>
      <c r="B41" s="136" t="s">
        <v>132</v>
      </c>
      <c r="C41" s="178">
        <v>3324</v>
      </c>
      <c r="D41" s="178">
        <v>3503</v>
      </c>
      <c r="E41" s="178">
        <v>3517</v>
      </c>
      <c r="F41" s="139">
        <f t="shared" si="0"/>
        <v>5.8062575210589648E-2</v>
      </c>
      <c r="G41" s="180">
        <f t="shared" si="1"/>
        <v>193</v>
      </c>
      <c r="H41" s="180">
        <f t="shared" si="2"/>
        <v>14</v>
      </c>
    </row>
    <row r="42" spans="1:8">
      <c r="A42" s="135">
        <v>41</v>
      </c>
      <c r="B42" s="136" t="s">
        <v>133</v>
      </c>
      <c r="C42" s="178">
        <v>39187</v>
      </c>
      <c r="D42" s="178">
        <v>40895</v>
      </c>
      <c r="E42" s="178">
        <v>41393</v>
      </c>
      <c r="F42" s="139">
        <f t="shared" si="0"/>
        <v>5.6294179192079005E-2</v>
      </c>
      <c r="G42" s="180">
        <f t="shared" si="1"/>
        <v>2206</v>
      </c>
      <c r="H42" s="180">
        <f t="shared" si="2"/>
        <v>498</v>
      </c>
    </row>
    <row r="43" spans="1:8">
      <c r="A43" s="135">
        <v>42</v>
      </c>
      <c r="B43" s="136" t="s">
        <v>134</v>
      </c>
      <c r="C43" s="178">
        <v>39275</v>
      </c>
      <c r="D43" s="178">
        <v>40826</v>
      </c>
      <c r="E43" s="178">
        <v>41359</v>
      </c>
      <c r="F43" s="139">
        <f t="shared" si="0"/>
        <v>5.3061744112030552E-2</v>
      </c>
      <c r="G43" s="180">
        <f t="shared" si="1"/>
        <v>2084</v>
      </c>
      <c r="H43" s="180">
        <f t="shared" si="2"/>
        <v>533</v>
      </c>
    </row>
    <row r="44" spans="1:8">
      <c r="A44" s="135">
        <v>43</v>
      </c>
      <c r="B44" s="136" t="s">
        <v>135</v>
      </c>
      <c r="C44" s="178">
        <v>9546</v>
      </c>
      <c r="D44" s="178">
        <v>9726</v>
      </c>
      <c r="E44" s="178">
        <v>9821</v>
      </c>
      <c r="F44" s="139">
        <f t="shared" si="0"/>
        <v>2.8807877645086948E-2</v>
      </c>
      <c r="G44" s="180">
        <f t="shared" si="1"/>
        <v>275</v>
      </c>
      <c r="H44" s="180">
        <f t="shared" si="2"/>
        <v>95</v>
      </c>
    </row>
    <row r="45" spans="1:8">
      <c r="A45" s="135">
        <v>44</v>
      </c>
      <c r="B45" s="136" t="s">
        <v>136</v>
      </c>
      <c r="C45" s="178">
        <v>9753</v>
      </c>
      <c r="D45" s="178">
        <v>10113</v>
      </c>
      <c r="E45" s="178">
        <v>10187</v>
      </c>
      <c r="F45" s="139">
        <f t="shared" si="0"/>
        <v>4.4499128473290267E-2</v>
      </c>
      <c r="G45" s="180">
        <f t="shared" si="1"/>
        <v>434</v>
      </c>
      <c r="H45" s="180">
        <f t="shared" si="2"/>
        <v>74</v>
      </c>
    </row>
    <row r="46" spans="1:8">
      <c r="A46" s="135">
        <v>45</v>
      </c>
      <c r="B46" s="136" t="s">
        <v>137</v>
      </c>
      <c r="C46" s="178">
        <v>24117</v>
      </c>
      <c r="D46" s="178">
        <v>25021</v>
      </c>
      <c r="E46" s="178">
        <v>25336</v>
      </c>
      <c r="F46" s="139">
        <f t="shared" si="0"/>
        <v>5.0545258531326451E-2</v>
      </c>
      <c r="G46" s="180">
        <f t="shared" si="1"/>
        <v>1219</v>
      </c>
      <c r="H46" s="180">
        <f t="shared" si="2"/>
        <v>315</v>
      </c>
    </row>
    <row r="47" spans="1:8">
      <c r="A47" s="135">
        <v>46</v>
      </c>
      <c r="B47" s="136" t="s">
        <v>138</v>
      </c>
      <c r="C47" s="178">
        <v>12579</v>
      </c>
      <c r="D47" s="178">
        <v>13315</v>
      </c>
      <c r="E47" s="178">
        <v>13475</v>
      </c>
      <c r="F47" s="139">
        <f t="shared" si="0"/>
        <v>7.1229827490261549E-2</v>
      </c>
      <c r="G47" s="180">
        <f t="shared" si="1"/>
        <v>896</v>
      </c>
      <c r="H47" s="180">
        <f t="shared" si="2"/>
        <v>160</v>
      </c>
    </row>
    <row r="48" spans="1:8">
      <c r="A48" s="135">
        <v>47</v>
      </c>
      <c r="B48" s="136" t="s">
        <v>139</v>
      </c>
      <c r="C48" s="178">
        <v>4601</v>
      </c>
      <c r="D48" s="178">
        <v>4807</v>
      </c>
      <c r="E48" s="178">
        <v>4878</v>
      </c>
      <c r="F48" s="139">
        <f t="shared" si="0"/>
        <v>6.0204303412301673E-2</v>
      </c>
      <c r="G48" s="180">
        <f t="shared" si="1"/>
        <v>277</v>
      </c>
      <c r="H48" s="180">
        <f t="shared" si="2"/>
        <v>71</v>
      </c>
    </row>
    <row r="49" spans="1:8">
      <c r="A49" s="135">
        <v>48</v>
      </c>
      <c r="B49" s="136" t="s">
        <v>140</v>
      </c>
      <c r="C49" s="178">
        <v>33297</v>
      </c>
      <c r="D49" s="178">
        <v>34684</v>
      </c>
      <c r="E49" s="178">
        <v>34772</v>
      </c>
      <c r="F49" s="139">
        <f t="shared" si="0"/>
        <v>4.4298285130792564E-2</v>
      </c>
      <c r="G49" s="180">
        <f t="shared" si="1"/>
        <v>1475</v>
      </c>
      <c r="H49" s="180">
        <f t="shared" si="2"/>
        <v>88</v>
      </c>
    </row>
    <row r="50" spans="1:8">
      <c r="A50" s="135">
        <v>49</v>
      </c>
      <c r="B50" s="136" t="s">
        <v>141</v>
      </c>
      <c r="C50" s="178">
        <v>1831</v>
      </c>
      <c r="D50" s="178">
        <v>1899</v>
      </c>
      <c r="E50" s="178">
        <v>1940</v>
      </c>
      <c r="F50" s="139">
        <f t="shared" si="0"/>
        <v>5.9530311305297651E-2</v>
      </c>
      <c r="G50" s="180">
        <f t="shared" si="1"/>
        <v>109</v>
      </c>
      <c r="H50" s="180">
        <f t="shared" si="2"/>
        <v>41</v>
      </c>
    </row>
    <row r="51" spans="1:8">
      <c r="A51" s="135">
        <v>50</v>
      </c>
      <c r="B51" s="136" t="s">
        <v>142</v>
      </c>
      <c r="C51" s="178">
        <v>5518</v>
      </c>
      <c r="D51" s="178">
        <v>5748</v>
      </c>
      <c r="E51" s="178">
        <v>5855</v>
      </c>
      <c r="F51" s="139">
        <f t="shared" si="0"/>
        <v>6.1072852482783616E-2</v>
      </c>
      <c r="G51" s="180">
        <f t="shared" si="1"/>
        <v>337</v>
      </c>
      <c r="H51" s="180">
        <f t="shared" si="2"/>
        <v>107</v>
      </c>
    </row>
    <row r="52" spans="1:8">
      <c r="A52" s="135">
        <v>51</v>
      </c>
      <c r="B52" s="136" t="s">
        <v>143</v>
      </c>
      <c r="C52" s="178">
        <v>5148</v>
      </c>
      <c r="D52" s="178">
        <v>5319</v>
      </c>
      <c r="E52" s="178">
        <v>5429</v>
      </c>
      <c r="F52" s="139">
        <f t="shared" si="0"/>
        <v>5.4584304584304584E-2</v>
      </c>
      <c r="G52" s="180">
        <f t="shared" si="1"/>
        <v>281</v>
      </c>
      <c r="H52" s="180">
        <f t="shared" si="2"/>
        <v>110</v>
      </c>
    </row>
    <row r="53" spans="1:8">
      <c r="A53" s="135">
        <v>52</v>
      </c>
      <c r="B53" s="136" t="s">
        <v>144</v>
      </c>
      <c r="C53" s="178">
        <v>10457</v>
      </c>
      <c r="D53" s="178">
        <v>10822</v>
      </c>
      <c r="E53" s="178">
        <v>10834</v>
      </c>
      <c r="F53" s="139">
        <f t="shared" si="0"/>
        <v>3.6052405087501196E-2</v>
      </c>
      <c r="G53" s="180">
        <f t="shared" si="1"/>
        <v>377</v>
      </c>
      <c r="H53" s="180">
        <f t="shared" si="2"/>
        <v>12</v>
      </c>
    </row>
    <row r="54" spans="1:8">
      <c r="A54" s="135">
        <v>53</v>
      </c>
      <c r="B54" s="136" t="s">
        <v>145</v>
      </c>
      <c r="C54" s="178">
        <v>5732</v>
      </c>
      <c r="D54" s="178">
        <v>5841</v>
      </c>
      <c r="E54" s="178">
        <v>5946</v>
      </c>
      <c r="F54" s="139">
        <f t="shared" si="0"/>
        <v>3.7334263782274946E-2</v>
      </c>
      <c r="G54" s="180">
        <f t="shared" si="1"/>
        <v>214</v>
      </c>
      <c r="H54" s="180">
        <f t="shared" si="2"/>
        <v>105</v>
      </c>
    </row>
    <row r="55" spans="1:8">
      <c r="A55" s="135">
        <v>54</v>
      </c>
      <c r="B55" s="136" t="s">
        <v>146</v>
      </c>
      <c r="C55" s="178">
        <v>19291</v>
      </c>
      <c r="D55" s="178">
        <v>20557</v>
      </c>
      <c r="E55" s="178">
        <v>20820</v>
      </c>
      <c r="F55" s="139">
        <f t="shared" si="0"/>
        <v>7.9259758436576636E-2</v>
      </c>
      <c r="G55" s="180">
        <f t="shared" si="1"/>
        <v>1529</v>
      </c>
      <c r="H55" s="180">
        <f t="shared" si="2"/>
        <v>263</v>
      </c>
    </row>
    <row r="56" spans="1:8">
      <c r="A56" s="135">
        <v>55</v>
      </c>
      <c r="B56" s="136" t="s">
        <v>147</v>
      </c>
      <c r="C56" s="178">
        <v>21689</v>
      </c>
      <c r="D56" s="178">
        <v>22486</v>
      </c>
      <c r="E56" s="178">
        <v>22738</v>
      </c>
      <c r="F56" s="139">
        <f t="shared" si="0"/>
        <v>4.836553091428835E-2</v>
      </c>
      <c r="G56" s="180">
        <f t="shared" si="1"/>
        <v>1049</v>
      </c>
      <c r="H56" s="180">
        <f t="shared" si="2"/>
        <v>252</v>
      </c>
    </row>
    <row r="57" spans="1:8">
      <c r="A57" s="135">
        <v>56</v>
      </c>
      <c r="B57" s="136" t="s">
        <v>148</v>
      </c>
      <c r="C57" s="178">
        <v>1848</v>
      </c>
      <c r="D57" s="178">
        <v>1900</v>
      </c>
      <c r="E57" s="178">
        <v>1915</v>
      </c>
      <c r="F57" s="139">
        <f t="shared" si="0"/>
        <v>3.6255411255411256E-2</v>
      </c>
      <c r="G57" s="180">
        <f t="shared" si="1"/>
        <v>67</v>
      </c>
      <c r="H57" s="180">
        <f t="shared" si="2"/>
        <v>15</v>
      </c>
    </row>
    <row r="58" spans="1:8">
      <c r="A58" s="135">
        <v>57</v>
      </c>
      <c r="B58" s="136" t="s">
        <v>149</v>
      </c>
      <c r="C58" s="178">
        <v>3620</v>
      </c>
      <c r="D58" s="178">
        <v>3704</v>
      </c>
      <c r="E58" s="178">
        <v>3759</v>
      </c>
      <c r="F58" s="139">
        <f t="shared" si="0"/>
        <v>3.8397790055248619E-2</v>
      </c>
      <c r="G58" s="180">
        <f t="shared" si="1"/>
        <v>139</v>
      </c>
      <c r="H58" s="180">
        <f t="shared" si="2"/>
        <v>55</v>
      </c>
    </row>
    <row r="59" spans="1:8">
      <c r="A59" s="135">
        <v>58</v>
      </c>
      <c r="B59" s="136" t="s">
        <v>150</v>
      </c>
      <c r="C59" s="178">
        <v>8363</v>
      </c>
      <c r="D59" s="178">
        <v>8788</v>
      </c>
      <c r="E59" s="178">
        <v>8909</v>
      </c>
      <c r="F59" s="139">
        <f t="shared" si="0"/>
        <v>6.528757622862609E-2</v>
      </c>
      <c r="G59" s="180">
        <f t="shared" si="1"/>
        <v>546</v>
      </c>
      <c r="H59" s="180">
        <f t="shared" si="2"/>
        <v>121</v>
      </c>
    </row>
    <row r="60" spans="1:8">
      <c r="A60" s="135">
        <v>59</v>
      </c>
      <c r="B60" s="136" t="s">
        <v>151</v>
      </c>
      <c r="C60" s="178">
        <v>20557</v>
      </c>
      <c r="D60" s="178">
        <v>21455</v>
      </c>
      <c r="E60" s="178">
        <v>21637</v>
      </c>
      <c r="F60" s="139">
        <f t="shared" si="0"/>
        <v>5.2536848761978887E-2</v>
      </c>
      <c r="G60" s="180">
        <f t="shared" si="1"/>
        <v>1080</v>
      </c>
      <c r="H60" s="180">
        <f t="shared" si="2"/>
        <v>182</v>
      </c>
    </row>
    <row r="61" spans="1:8">
      <c r="A61" s="135">
        <v>60</v>
      </c>
      <c r="B61" s="136" t="s">
        <v>152</v>
      </c>
      <c r="C61" s="178">
        <v>7311</v>
      </c>
      <c r="D61" s="178">
        <v>7492</v>
      </c>
      <c r="E61" s="178">
        <v>7564</v>
      </c>
      <c r="F61" s="139">
        <f t="shared" si="0"/>
        <v>3.4605389139652581E-2</v>
      </c>
      <c r="G61" s="180">
        <f t="shared" si="1"/>
        <v>253</v>
      </c>
      <c r="H61" s="180">
        <f t="shared" si="2"/>
        <v>72</v>
      </c>
    </row>
    <row r="62" spans="1:8">
      <c r="A62" s="135">
        <v>61</v>
      </c>
      <c r="B62" s="136" t="s">
        <v>153</v>
      </c>
      <c r="C62" s="178">
        <v>15373</v>
      </c>
      <c r="D62" s="178">
        <v>15613</v>
      </c>
      <c r="E62" s="178">
        <v>15707</v>
      </c>
      <c r="F62" s="139">
        <f t="shared" si="0"/>
        <v>2.1726403434593117E-2</v>
      </c>
      <c r="G62" s="180">
        <f t="shared" si="1"/>
        <v>334</v>
      </c>
      <c r="H62" s="180">
        <f t="shared" si="2"/>
        <v>94</v>
      </c>
    </row>
    <row r="63" spans="1:8">
      <c r="A63" s="135">
        <v>62</v>
      </c>
      <c r="B63" s="136" t="s">
        <v>154</v>
      </c>
      <c r="C63" s="178">
        <v>1104</v>
      </c>
      <c r="D63" s="178">
        <v>1205</v>
      </c>
      <c r="E63" s="178">
        <v>1208</v>
      </c>
      <c r="F63" s="139">
        <f t="shared" si="0"/>
        <v>9.420289855072464E-2</v>
      </c>
      <c r="G63" s="180">
        <f t="shared" si="1"/>
        <v>104</v>
      </c>
      <c r="H63" s="180">
        <f t="shared" si="2"/>
        <v>3</v>
      </c>
    </row>
    <row r="64" spans="1:8">
      <c r="A64" s="135">
        <v>63</v>
      </c>
      <c r="B64" s="136" t="s">
        <v>155</v>
      </c>
      <c r="C64" s="178">
        <v>10035</v>
      </c>
      <c r="D64" s="178">
        <v>10750</v>
      </c>
      <c r="E64" s="178">
        <v>10919</v>
      </c>
      <c r="F64" s="139">
        <f t="shared" si="0"/>
        <v>8.8091679123069255E-2</v>
      </c>
      <c r="G64" s="180">
        <f t="shared" si="1"/>
        <v>884</v>
      </c>
      <c r="H64" s="180">
        <f t="shared" si="2"/>
        <v>169</v>
      </c>
    </row>
    <row r="65" spans="1:8">
      <c r="A65" s="135">
        <v>64</v>
      </c>
      <c r="B65" s="136" t="s">
        <v>156</v>
      </c>
      <c r="C65" s="178">
        <v>7720</v>
      </c>
      <c r="D65" s="178">
        <v>7933</v>
      </c>
      <c r="E65" s="178">
        <v>8022</v>
      </c>
      <c r="F65" s="139">
        <f t="shared" si="0"/>
        <v>3.9119170984455956E-2</v>
      </c>
      <c r="G65" s="180">
        <f t="shared" si="1"/>
        <v>302</v>
      </c>
      <c r="H65" s="180">
        <f t="shared" si="2"/>
        <v>89</v>
      </c>
    </row>
    <row r="66" spans="1:8">
      <c r="A66" s="135">
        <v>65</v>
      </c>
      <c r="B66" s="136" t="s">
        <v>157</v>
      </c>
      <c r="C66" s="178">
        <v>6159</v>
      </c>
      <c r="D66" s="178">
        <v>6585</v>
      </c>
      <c r="E66" s="178">
        <v>6663</v>
      </c>
      <c r="F66" s="139">
        <f t="shared" si="0"/>
        <v>8.1831466147101808E-2</v>
      </c>
      <c r="G66" s="180">
        <f t="shared" si="1"/>
        <v>504</v>
      </c>
      <c r="H66" s="180">
        <f t="shared" si="2"/>
        <v>78</v>
      </c>
    </row>
    <row r="67" spans="1:8">
      <c r="A67" s="135">
        <v>66</v>
      </c>
      <c r="B67" s="136" t="s">
        <v>158</v>
      </c>
      <c r="C67" s="178">
        <v>4922</v>
      </c>
      <c r="D67" s="178">
        <v>5167</v>
      </c>
      <c r="E67" s="178">
        <v>5264</v>
      </c>
      <c r="F67" s="139">
        <f t="shared" ref="F67:F83" si="3">(E67-C67)/C67</f>
        <v>6.9483949613978052E-2</v>
      </c>
      <c r="G67" s="180">
        <f t="shared" ref="G67:G83" si="4">E67-C67</f>
        <v>342</v>
      </c>
      <c r="H67" s="180">
        <f t="shared" ref="H67:H83" si="5">E67-D67</f>
        <v>97</v>
      </c>
    </row>
    <row r="68" spans="1:8">
      <c r="A68" s="135">
        <v>67</v>
      </c>
      <c r="B68" s="136" t="s">
        <v>159</v>
      </c>
      <c r="C68" s="178">
        <v>10141</v>
      </c>
      <c r="D68" s="178">
        <v>10349</v>
      </c>
      <c r="E68" s="178">
        <v>10438</v>
      </c>
      <c r="F68" s="139">
        <f t="shared" si="3"/>
        <v>2.9287052558919238E-2</v>
      </c>
      <c r="G68" s="180">
        <f t="shared" si="4"/>
        <v>297</v>
      </c>
      <c r="H68" s="180">
        <f t="shared" si="5"/>
        <v>89</v>
      </c>
    </row>
    <row r="69" spans="1:8">
      <c r="A69" s="135">
        <v>68</v>
      </c>
      <c r="B69" s="136" t="s">
        <v>160</v>
      </c>
      <c r="C69" s="178">
        <v>5581</v>
      </c>
      <c r="D69" s="178">
        <v>5953</v>
      </c>
      <c r="E69" s="178">
        <v>6107</v>
      </c>
      <c r="F69" s="139">
        <f t="shared" si="3"/>
        <v>9.4248342590933523E-2</v>
      </c>
      <c r="G69" s="180">
        <f t="shared" si="4"/>
        <v>526</v>
      </c>
      <c r="H69" s="180">
        <f t="shared" si="5"/>
        <v>154</v>
      </c>
    </row>
    <row r="70" spans="1:8">
      <c r="A70" s="135">
        <v>69</v>
      </c>
      <c r="B70" s="136" t="s">
        <v>161</v>
      </c>
      <c r="C70" s="178">
        <v>1031</v>
      </c>
      <c r="D70" s="178">
        <v>1067</v>
      </c>
      <c r="E70" s="178">
        <v>1077</v>
      </c>
      <c r="F70" s="139">
        <f t="shared" si="3"/>
        <v>4.4616876818622697E-2</v>
      </c>
      <c r="G70" s="180">
        <f t="shared" si="4"/>
        <v>46</v>
      </c>
      <c r="H70" s="180">
        <f t="shared" si="5"/>
        <v>10</v>
      </c>
    </row>
    <row r="71" spans="1:8">
      <c r="A71" s="135">
        <v>70</v>
      </c>
      <c r="B71" s="136" t="s">
        <v>162</v>
      </c>
      <c r="C71" s="178">
        <v>3768</v>
      </c>
      <c r="D71" s="178">
        <v>3937</v>
      </c>
      <c r="E71" s="178">
        <v>3989</v>
      </c>
      <c r="F71" s="139">
        <f t="shared" si="3"/>
        <v>5.8651804670912952E-2</v>
      </c>
      <c r="G71" s="180">
        <f t="shared" si="4"/>
        <v>221</v>
      </c>
      <c r="H71" s="180">
        <f t="shared" si="5"/>
        <v>52</v>
      </c>
    </row>
    <row r="72" spans="1:8">
      <c r="A72" s="135">
        <v>71</v>
      </c>
      <c r="B72" s="136" t="s">
        <v>163</v>
      </c>
      <c r="C72" s="178">
        <v>4221</v>
      </c>
      <c r="D72" s="178">
        <v>4401</v>
      </c>
      <c r="E72" s="178">
        <v>4461</v>
      </c>
      <c r="F72" s="139">
        <f t="shared" si="3"/>
        <v>5.6858564321250887E-2</v>
      </c>
      <c r="G72" s="180">
        <f t="shared" si="4"/>
        <v>240</v>
      </c>
      <c r="H72" s="180">
        <f t="shared" si="5"/>
        <v>60</v>
      </c>
    </row>
    <row r="73" spans="1:8">
      <c r="A73" s="135">
        <v>72</v>
      </c>
      <c r="B73" s="136" t="s">
        <v>164</v>
      </c>
      <c r="C73" s="178">
        <v>3293</v>
      </c>
      <c r="D73" s="178">
        <v>3394</v>
      </c>
      <c r="E73" s="178">
        <v>3443</v>
      </c>
      <c r="F73" s="139">
        <f t="shared" si="3"/>
        <v>4.5551169146674765E-2</v>
      </c>
      <c r="G73" s="180">
        <f t="shared" si="4"/>
        <v>150</v>
      </c>
      <c r="H73" s="180">
        <f t="shared" si="5"/>
        <v>49</v>
      </c>
    </row>
    <row r="74" spans="1:8">
      <c r="A74" s="135">
        <v>73</v>
      </c>
      <c r="B74" s="136" t="s">
        <v>165</v>
      </c>
      <c r="C74" s="178">
        <v>1876</v>
      </c>
      <c r="D74" s="178">
        <v>1978</v>
      </c>
      <c r="E74" s="178">
        <v>2015</v>
      </c>
      <c r="F74" s="139">
        <f t="shared" si="3"/>
        <v>7.4093816631130058E-2</v>
      </c>
      <c r="G74" s="180">
        <f t="shared" si="4"/>
        <v>139</v>
      </c>
      <c r="H74" s="180">
        <f t="shared" si="5"/>
        <v>37</v>
      </c>
    </row>
    <row r="75" spans="1:8">
      <c r="A75" s="135">
        <v>74</v>
      </c>
      <c r="B75" s="136" t="s">
        <v>166</v>
      </c>
      <c r="C75" s="178">
        <v>3764</v>
      </c>
      <c r="D75" s="178">
        <v>3947</v>
      </c>
      <c r="E75" s="178">
        <v>3999</v>
      </c>
      <c r="F75" s="139">
        <f t="shared" si="3"/>
        <v>6.2433581296493096E-2</v>
      </c>
      <c r="G75" s="180">
        <f t="shared" si="4"/>
        <v>235</v>
      </c>
      <c r="H75" s="180">
        <f t="shared" si="5"/>
        <v>52</v>
      </c>
    </row>
    <row r="76" spans="1:8">
      <c r="A76" s="135">
        <v>75</v>
      </c>
      <c r="B76" s="136" t="s">
        <v>167</v>
      </c>
      <c r="C76" s="178">
        <v>1020</v>
      </c>
      <c r="D76" s="178">
        <v>1110</v>
      </c>
      <c r="E76" s="178">
        <v>1149</v>
      </c>
      <c r="F76" s="139">
        <f t="shared" si="3"/>
        <v>0.12647058823529411</v>
      </c>
      <c r="G76" s="180">
        <f t="shared" si="4"/>
        <v>129</v>
      </c>
      <c r="H76" s="180">
        <f t="shared" si="5"/>
        <v>39</v>
      </c>
    </row>
    <row r="77" spans="1:8">
      <c r="A77" s="135">
        <v>76</v>
      </c>
      <c r="B77" s="136" t="s">
        <v>168</v>
      </c>
      <c r="C77" s="178">
        <v>1623</v>
      </c>
      <c r="D77" s="178">
        <v>1616</v>
      </c>
      <c r="E77" s="178">
        <v>1625</v>
      </c>
      <c r="F77" s="139">
        <f t="shared" si="3"/>
        <v>1.2322858903265558E-3</v>
      </c>
      <c r="G77" s="180">
        <f t="shared" si="4"/>
        <v>2</v>
      </c>
      <c r="H77" s="180">
        <f t="shared" si="5"/>
        <v>9</v>
      </c>
    </row>
    <row r="78" spans="1:8">
      <c r="A78" s="135">
        <v>77</v>
      </c>
      <c r="B78" s="136" t="s">
        <v>169</v>
      </c>
      <c r="C78" s="178">
        <v>5924</v>
      </c>
      <c r="D78" s="178">
        <v>6312</v>
      </c>
      <c r="E78" s="178">
        <v>6374</v>
      </c>
      <c r="F78" s="139">
        <f t="shared" si="3"/>
        <v>7.5962187711006074E-2</v>
      </c>
      <c r="G78" s="180">
        <f t="shared" si="4"/>
        <v>450</v>
      </c>
      <c r="H78" s="180">
        <f t="shared" si="5"/>
        <v>62</v>
      </c>
    </row>
    <row r="79" spans="1:8">
      <c r="A79" s="135">
        <v>78</v>
      </c>
      <c r="B79" s="136" t="s">
        <v>170</v>
      </c>
      <c r="C79" s="178">
        <v>4769</v>
      </c>
      <c r="D79" s="178">
        <v>4959</v>
      </c>
      <c r="E79" s="178">
        <v>5026</v>
      </c>
      <c r="F79" s="139">
        <f t="shared" si="3"/>
        <v>5.3889704340532606E-2</v>
      </c>
      <c r="G79" s="180">
        <f t="shared" si="4"/>
        <v>257</v>
      </c>
      <c r="H79" s="180">
        <f t="shared" si="5"/>
        <v>67</v>
      </c>
    </row>
    <row r="80" spans="1:8">
      <c r="A80" s="135">
        <v>79</v>
      </c>
      <c r="B80" s="136" t="s">
        <v>171</v>
      </c>
      <c r="C80" s="178">
        <v>1313</v>
      </c>
      <c r="D80" s="178">
        <v>1429</v>
      </c>
      <c r="E80" s="178">
        <v>1422</v>
      </c>
      <c r="F80" s="139">
        <f t="shared" si="3"/>
        <v>8.3015993907083016E-2</v>
      </c>
      <c r="G80" s="180">
        <f t="shared" si="4"/>
        <v>109</v>
      </c>
      <c r="H80" s="180">
        <f t="shared" si="5"/>
        <v>-7</v>
      </c>
    </row>
    <row r="81" spans="1:9">
      <c r="A81" s="135">
        <v>80</v>
      </c>
      <c r="B81" s="136" t="s">
        <v>172</v>
      </c>
      <c r="C81" s="178">
        <v>5561</v>
      </c>
      <c r="D81" s="178">
        <v>5872</v>
      </c>
      <c r="E81" s="178">
        <v>5859</v>
      </c>
      <c r="F81" s="139">
        <f t="shared" si="3"/>
        <v>5.3587484265419885E-2</v>
      </c>
      <c r="G81" s="180">
        <f t="shared" si="4"/>
        <v>298</v>
      </c>
      <c r="H81" s="180">
        <f t="shared" si="5"/>
        <v>-13</v>
      </c>
    </row>
    <row r="82" spans="1:9" ht="15" thickBot="1">
      <c r="A82" s="135">
        <v>81</v>
      </c>
      <c r="B82" s="152" t="s">
        <v>173</v>
      </c>
      <c r="C82" s="178">
        <v>6511</v>
      </c>
      <c r="D82" s="178">
        <v>6953</v>
      </c>
      <c r="E82" s="178">
        <v>6999</v>
      </c>
      <c r="F82" s="139">
        <f t="shared" si="3"/>
        <v>7.4950084472431275E-2</v>
      </c>
      <c r="G82" s="180">
        <f t="shared" si="4"/>
        <v>488</v>
      </c>
      <c r="H82" s="180">
        <f t="shared" si="5"/>
        <v>46</v>
      </c>
    </row>
    <row r="83" spans="1:9" ht="15" thickBot="1">
      <c r="A83" s="196" t="s">
        <v>174</v>
      </c>
      <c r="B83" s="197"/>
      <c r="C83" s="182">
        <v>1631082</v>
      </c>
      <c r="D83" s="182">
        <v>1690530</v>
      </c>
      <c r="E83" s="182">
        <v>1703052</v>
      </c>
      <c r="F83" s="145">
        <f t="shared" si="3"/>
        <v>4.4124084503415525E-2</v>
      </c>
      <c r="G83" s="183">
        <f t="shared" si="4"/>
        <v>71970</v>
      </c>
      <c r="H83" s="183">
        <f t="shared" si="5"/>
        <v>12522</v>
      </c>
      <c r="I83" s="181"/>
    </row>
  </sheetData>
  <mergeCells count="1">
    <mergeCell ref="A83:B8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91"/>
  <sheetViews>
    <sheetView workbookViewId="0">
      <selection activeCell="A90" sqref="A90:H90"/>
    </sheetView>
  </sheetViews>
  <sheetFormatPr defaultRowHeight="14.5"/>
  <cols>
    <col min="2" max="2" width="34.6328125" customWidth="1"/>
    <col min="3" max="3" width="10.36328125" customWidth="1"/>
    <col min="4" max="4" width="10.54296875" customWidth="1"/>
    <col min="5" max="5" width="11.453125" customWidth="1"/>
    <col min="6" max="6" width="24.36328125" customWidth="1"/>
    <col min="7" max="7" width="23.6328125" customWidth="1"/>
    <col min="8" max="8" width="30.81640625" customWidth="1"/>
  </cols>
  <sheetData>
    <row r="1" spans="1:8" ht="44" thickBot="1">
      <c r="A1" s="17" t="s">
        <v>1</v>
      </c>
      <c r="B1" s="8" t="s">
        <v>91</v>
      </c>
      <c r="C1" s="113">
        <v>41852</v>
      </c>
      <c r="D1" s="113">
        <v>42186</v>
      </c>
      <c r="E1" s="113">
        <v>42217</v>
      </c>
      <c r="F1" s="110" t="s">
        <v>366</v>
      </c>
      <c r="G1" s="110" t="s">
        <v>367</v>
      </c>
      <c r="H1" s="114" t="s">
        <v>368</v>
      </c>
    </row>
    <row r="2" spans="1:8">
      <c r="A2" s="184">
        <v>1</v>
      </c>
      <c r="B2" s="187" t="s">
        <v>2</v>
      </c>
      <c r="C2" s="177">
        <v>14853</v>
      </c>
      <c r="D2" s="177">
        <v>16216</v>
      </c>
      <c r="E2" s="177">
        <v>16307</v>
      </c>
      <c r="F2" s="131">
        <f>(E2-C2)/C2</f>
        <v>9.789268161314213E-2</v>
      </c>
      <c r="G2" s="179">
        <f>E2-C2</f>
        <v>1454</v>
      </c>
      <c r="H2" s="179">
        <f>E2-D2</f>
        <v>91</v>
      </c>
    </row>
    <row r="3" spans="1:8">
      <c r="A3" s="185">
        <v>2</v>
      </c>
      <c r="B3" s="154" t="s">
        <v>3</v>
      </c>
      <c r="C3" s="178">
        <v>2518</v>
      </c>
      <c r="D3" s="178">
        <v>3091</v>
      </c>
      <c r="E3" s="178">
        <v>3212</v>
      </c>
      <c r="F3" s="139">
        <f t="shared" ref="F3:F66" si="0">(E3-C3)/C3</f>
        <v>0.27561556791104053</v>
      </c>
      <c r="G3" s="180">
        <f t="shared" ref="G3:G66" si="1">E3-C3</f>
        <v>694</v>
      </c>
      <c r="H3" s="180">
        <f t="shared" ref="H3:H66" si="2">E3-D3</f>
        <v>121</v>
      </c>
    </row>
    <row r="4" spans="1:8">
      <c r="A4" s="185">
        <v>3</v>
      </c>
      <c r="B4" s="154" t="s">
        <v>4</v>
      </c>
      <c r="C4" s="178">
        <v>1127</v>
      </c>
      <c r="D4" s="178">
        <v>1128</v>
      </c>
      <c r="E4" s="178">
        <v>1128</v>
      </c>
      <c r="F4" s="139">
        <f t="shared" si="0"/>
        <v>8.8731144631765753E-4</v>
      </c>
      <c r="G4" s="180">
        <f t="shared" si="1"/>
        <v>1</v>
      </c>
      <c r="H4" s="180">
        <f t="shared" si="2"/>
        <v>0</v>
      </c>
    </row>
    <row r="5" spans="1:8">
      <c r="A5" s="185">
        <v>5</v>
      </c>
      <c r="B5" s="154" t="s">
        <v>5</v>
      </c>
      <c r="C5" s="178">
        <v>684</v>
      </c>
      <c r="D5" s="178">
        <v>602</v>
      </c>
      <c r="E5" s="178">
        <v>628</v>
      </c>
      <c r="F5" s="139">
        <f t="shared" si="0"/>
        <v>-8.1871345029239762E-2</v>
      </c>
      <c r="G5" s="180">
        <f t="shared" si="1"/>
        <v>-56</v>
      </c>
      <c r="H5" s="180">
        <f t="shared" si="2"/>
        <v>26</v>
      </c>
    </row>
    <row r="6" spans="1:8">
      <c r="A6" s="185">
        <v>6</v>
      </c>
      <c r="B6" s="154" t="s">
        <v>6</v>
      </c>
      <c r="C6" s="178">
        <v>46</v>
      </c>
      <c r="D6" s="178">
        <v>43</v>
      </c>
      <c r="E6" s="178">
        <v>50</v>
      </c>
      <c r="F6" s="139">
        <f t="shared" si="0"/>
        <v>8.6956521739130432E-2</v>
      </c>
      <c r="G6" s="180">
        <f t="shared" si="1"/>
        <v>4</v>
      </c>
      <c r="H6" s="180">
        <f t="shared" si="2"/>
        <v>7</v>
      </c>
    </row>
    <row r="7" spans="1:8">
      <c r="A7" s="185">
        <v>7</v>
      </c>
      <c r="B7" s="154" t="s">
        <v>7</v>
      </c>
      <c r="C7" s="178">
        <v>937</v>
      </c>
      <c r="D7" s="178">
        <v>905</v>
      </c>
      <c r="E7" s="178">
        <v>928</v>
      </c>
      <c r="F7" s="139">
        <f t="shared" si="0"/>
        <v>-9.6051227321237997E-3</v>
      </c>
      <c r="G7" s="180">
        <f t="shared" si="1"/>
        <v>-9</v>
      </c>
      <c r="H7" s="180">
        <f t="shared" si="2"/>
        <v>23</v>
      </c>
    </row>
    <row r="8" spans="1:8">
      <c r="A8" s="185">
        <v>8</v>
      </c>
      <c r="B8" s="154" t="s">
        <v>8</v>
      </c>
      <c r="C8" s="178">
        <v>4595</v>
      </c>
      <c r="D8" s="178">
        <v>4730</v>
      </c>
      <c r="E8" s="178">
        <v>4728</v>
      </c>
      <c r="F8" s="139">
        <f t="shared" si="0"/>
        <v>2.8944504896626769E-2</v>
      </c>
      <c r="G8" s="180">
        <f t="shared" si="1"/>
        <v>133</v>
      </c>
      <c r="H8" s="180">
        <f t="shared" si="2"/>
        <v>-2</v>
      </c>
    </row>
    <row r="9" spans="1:8">
      <c r="A9" s="185">
        <v>9</v>
      </c>
      <c r="B9" s="154" t="s">
        <v>9</v>
      </c>
      <c r="C9" s="178">
        <v>470</v>
      </c>
      <c r="D9" s="178">
        <v>471</v>
      </c>
      <c r="E9" s="178">
        <v>478</v>
      </c>
      <c r="F9" s="139">
        <f t="shared" si="0"/>
        <v>1.7021276595744681E-2</v>
      </c>
      <c r="G9" s="180">
        <f t="shared" si="1"/>
        <v>8</v>
      </c>
      <c r="H9" s="180">
        <f t="shared" si="2"/>
        <v>7</v>
      </c>
    </row>
    <row r="10" spans="1:8">
      <c r="A10" s="186">
        <v>10</v>
      </c>
      <c r="B10" s="154" t="s">
        <v>10</v>
      </c>
      <c r="C10" s="178">
        <v>41197</v>
      </c>
      <c r="D10" s="178">
        <v>41514</v>
      </c>
      <c r="E10" s="178">
        <v>41578</v>
      </c>
      <c r="F10" s="139">
        <f t="shared" si="0"/>
        <v>9.2482462315217132E-3</v>
      </c>
      <c r="G10" s="180">
        <f t="shared" si="1"/>
        <v>381</v>
      </c>
      <c r="H10" s="180">
        <f t="shared" si="2"/>
        <v>64</v>
      </c>
    </row>
    <row r="11" spans="1:8">
      <c r="A11" s="186">
        <v>11</v>
      </c>
      <c r="B11" s="154" t="s">
        <v>11</v>
      </c>
      <c r="C11" s="178">
        <v>634</v>
      </c>
      <c r="D11" s="178">
        <v>640</v>
      </c>
      <c r="E11" s="178">
        <v>646</v>
      </c>
      <c r="F11" s="139">
        <f t="shared" si="0"/>
        <v>1.8927444794952682E-2</v>
      </c>
      <c r="G11" s="180">
        <f t="shared" si="1"/>
        <v>12</v>
      </c>
      <c r="H11" s="180">
        <f t="shared" si="2"/>
        <v>6</v>
      </c>
    </row>
    <row r="12" spans="1:8">
      <c r="A12" s="186">
        <v>12</v>
      </c>
      <c r="B12" s="154" t="s">
        <v>12</v>
      </c>
      <c r="C12" s="178">
        <v>41</v>
      </c>
      <c r="D12" s="178">
        <v>42</v>
      </c>
      <c r="E12" s="178">
        <v>43</v>
      </c>
      <c r="F12" s="139">
        <f t="shared" si="0"/>
        <v>4.878048780487805E-2</v>
      </c>
      <c r="G12" s="180">
        <f t="shared" si="1"/>
        <v>2</v>
      </c>
      <c r="H12" s="180">
        <f t="shared" si="2"/>
        <v>1</v>
      </c>
    </row>
    <row r="13" spans="1:8">
      <c r="A13" s="186">
        <v>13</v>
      </c>
      <c r="B13" s="154" t="s">
        <v>13</v>
      </c>
      <c r="C13" s="178">
        <v>17252</v>
      </c>
      <c r="D13" s="178">
        <v>16831</v>
      </c>
      <c r="E13" s="178">
        <v>16816</v>
      </c>
      <c r="F13" s="139">
        <f t="shared" si="0"/>
        <v>-2.5272432181776026E-2</v>
      </c>
      <c r="G13" s="180">
        <f t="shared" si="1"/>
        <v>-436</v>
      </c>
      <c r="H13" s="180">
        <f t="shared" si="2"/>
        <v>-15</v>
      </c>
    </row>
    <row r="14" spans="1:8">
      <c r="A14" s="186">
        <v>14</v>
      </c>
      <c r="B14" s="154" t="s">
        <v>14</v>
      </c>
      <c r="C14" s="178">
        <v>34712</v>
      </c>
      <c r="D14" s="178">
        <v>33327</v>
      </c>
      <c r="E14" s="178">
        <v>33323</v>
      </c>
      <c r="F14" s="139">
        <f t="shared" si="0"/>
        <v>-4.001498041023277E-2</v>
      </c>
      <c r="G14" s="180">
        <f t="shared" si="1"/>
        <v>-1389</v>
      </c>
      <c r="H14" s="180">
        <f t="shared" si="2"/>
        <v>-4</v>
      </c>
    </row>
    <row r="15" spans="1:8">
      <c r="A15" s="186">
        <v>15</v>
      </c>
      <c r="B15" s="154" t="s">
        <v>15</v>
      </c>
      <c r="C15" s="178">
        <v>6737</v>
      </c>
      <c r="D15" s="178">
        <v>6597</v>
      </c>
      <c r="E15" s="178">
        <v>6601</v>
      </c>
      <c r="F15" s="139">
        <f t="shared" si="0"/>
        <v>-2.0187026866557815E-2</v>
      </c>
      <c r="G15" s="180">
        <f t="shared" si="1"/>
        <v>-136</v>
      </c>
      <c r="H15" s="180">
        <f t="shared" si="2"/>
        <v>4</v>
      </c>
    </row>
    <row r="16" spans="1:8">
      <c r="A16" s="186">
        <v>16</v>
      </c>
      <c r="B16" s="154" t="s">
        <v>16</v>
      </c>
      <c r="C16" s="178">
        <v>10736</v>
      </c>
      <c r="D16" s="178">
        <v>10686</v>
      </c>
      <c r="E16" s="178">
        <v>10700</v>
      </c>
      <c r="F16" s="139">
        <f t="shared" si="0"/>
        <v>-3.3532041728763042E-3</v>
      </c>
      <c r="G16" s="180">
        <f t="shared" si="1"/>
        <v>-36</v>
      </c>
      <c r="H16" s="180">
        <f t="shared" si="2"/>
        <v>14</v>
      </c>
    </row>
    <row r="17" spans="1:8">
      <c r="A17" s="186">
        <v>17</v>
      </c>
      <c r="B17" s="154" t="s">
        <v>17</v>
      </c>
      <c r="C17" s="178">
        <v>2187</v>
      </c>
      <c r="D17" s="178">
        <v>2301</v>
      </c>
      <c r="E17" s="178">
        <v>2314</v>
      </c>
      <c r="F17" s="139">
        <f t="shared" si="0"/>
        <v>5.8070416095107456E-2</v>
      </c>
      <c r="G17" s="180">
        <f t="shared" si="1"/>
        <v>127</v>
      </c>
      <c r="H17" s="180">
        <f t="shared" si="2"/>
        <v>13</v>
      </c>
    </row>
    <row r="18" spans="1:8">
      <c r="A18" s="186">
        <v>18</v>
      </c>
      <c r="B18" s="154" t="s">
        <v>18</v>
      </c>
      <c r="C18" s="178">
        <v>8823</v>
      </c>
      <c r="D18" s="178">
        <v>8745</v>
      </c>
      <c r="E18" s="178">
        <v>8449</v>
      </c>
      <c r="F18" s="139">
        <f t="shared" si="0"/>
        <v>-4.238921001926782E-2</v>
      </c>
      <c r="G18" s="180">
        <f t="shared" si="1"/>
        <v>-374</v>
      </c>
      <c r="H18" s="180">
        <f t="shared" si="2"/>
        <v>-296</v>
      </c>
    </row>
    <row r="19" spans="1:8">
      <c r="A19" s="186">
        <v>19</v>
      </c>
      <c r="B19" s="154" t="s">
        <v>19</v>
      </c>
      <c r="C19" s="178">
        <v>317</v>
      </c>
      <c r="D19" s="178">
        <v>311</v>
      </c>
      <c r="E19" s="178">
        <v>316</v>
      </c>
      <c r="F19" s="139">
        <f t="shared" si="0"/>
        <v>-3.1545741324921135E-3</v>
      </c>
      <c r="G19" s="180">
        <f t="shared" si="1"/>
        <v>-1</v>
      </c>
      <c r="H19" s="180">
        <f t="shared" si="2"/>
        <v>5</v>
      </c>
    </row>
    <row r="20" spans="1:8">
      <c r="A20" s="186">
        <v>20</v>
      </c>
      <c r="B20" s="154" t="s">
        <v>20</v>
      </c>
      <c r="C20" s="178">
        <v>4201</v>
      </c>
      <c r="D20" s="178">
        <v>4285</v>
      </c>
      <c r="E20" s="178">
        <v>4304</v>
      </c>
      <c r="F20" s="139">
        <f t="shared" si="0"/>
        <v>2.4517971911449655E-2</v>
      </c>
      <c r="G20" s="180">
        <f t="shared" si="1"/>
        <v>103</v>
      </c>
      <c r="H20" s="180">
        <f t="shared" si="2"/>
        <v>19</v>
      </c>
    </row>
    <row r="21" spans="1:8">
      <c r="A21" s="186">
        <v>21</v>
      </c>
      <c r="B21" s="154" t="s">
        <v>21</v>
      </c>
      <c r="C21" s="178">
        <v>275</v>
      </c>
      <c r="D21" s="178">
        <v>299</v>
      </c>
      <c r="E21" s="178">
        <v>301</v>
      </c>
      <c r="F21" s="139">
        <f t="shared" si="0"/>
        <v>9.4545454545454544E-2</v>
      </c>
      <c r="G21" s="180">
        <f t="shared" si="1"/>
        <v>26</v>
      </c>
      <c r="H21" s="180">
        <f t="shared" si="2"/>
        <v>2</v>
      </c>
    </row>
    <row r="22" spans="1:8">
      <c r="A22" s="186">
        <v>22</v>
      </c>
      <c r="B22" s="154" t="s">
        <v>22</v>
      </c>
      <c r="C22" s="178">
        <v>12323</v>
      </c>
      <c r="D22" s="178">
        <v>12515</v>
      </c>
      <c r="E22" s="178">
        <v>12556</v>
      </c>
      <c r="F22" s="139">
        <f t="shared" si="0"/>
        <v>1.8907733506451353E-2</v>
      </c>
      <c r="G22" s="180">
        <f t="shared" si="1"/>
        <v>233</v>
      </c>
      <c r="H22" s="180">
        <f t="shared" si="2"/>
        <v>41</v>
      </c>
    </row>
    <row r="23" spans="1:8">
      <c r="A23" s="186">
        <v>23</v>
      </c>
      <c r="B23" s="154" t="s">
        <v>23</v>
      </c>
      <c r="C23" s="178">
        <v>13401</v>
      </c>
      <c r="D23" s="178">
        <v>13685</v>
      </c>
      <c r="E23" s="178">
        <v>13742</v>
      </c>
      <c r="F23" s="139">
        <f t="shared" si="0"/>
        <v>2.544586224908589E-2</v>
      </c>
      <c r="G23" s="180">
        <f t="shared" si="1"/>
        <v>341</v>
      </c>
      <c r="H23" s="180">
        <f t="shared" si="2"/>
        <v>57</v>
      </c>
    </row>
    <row r="24" spans="1:8">
      <c r="A24" s="186">
        <v>24</v>
      </c>
      <c r="B24" s="154" t="s">
        <v>24</v>
      </c>
      <c r="C24" s="178">
        <v>7801</v>
      </c>
      <c r="D24" s="178">
        <v>7570</v>
      </c>
      <c r="E24" s="178">
        <v>7552</v>
      </c>
      <c r="F24" s="139">
        <f t="shared" si="0"/>
        <v>-3.1918984745545442E-2</v>
      </c>
      <c r="G24" s="180">
        <f t="shared" si="1"/>
        <v>-249</v>
      </c>
      <c r="H24" s="180">
        <f t="shared" si="2"/>
        <v>-18</v>
      </c>
    </row>
    <row r="25" spans="1:8">
      <c r="A25" s="186">
        <v>25</v>
      </c>
      <c r="B25" s="154" t="s">
        <v>25</v>
      </c>
      <c r="C25" s="178">
        <v>34707</v>
      </c>
      <c r="D25" s="178">
        <v>35061</v>
      </c>
      <c r="E25" s="178">
        <v>35119</v>
      </c>
      <c r="F25" s="139">
        <f t="shared" si="0"/>
        <v>1.1870804160543983E-2</v>
      </c>
      <c r="G25" s="180">
        <f t="shared" si="1"/>
        <v>412</v>
      </c>
      <c r="H25" s="180">
        <f t="shared" si="2"/>
        <v>58</v>
      </c>
    </row>
    <row r="26" spans="1:8">
      <c r="A26" s="186">
        <v>26</v>
      </c>
      <c r="B26" s="154" t="s">
        <v>26</v>
      </c>
      <c r="C26" s="178">
        <v>1634</v>
      </c>
      <c r="D26" s="178">
        <v>1640</v>
      </c>
      <c r="E26" s="178">
        <v>1653</v>
      </c>
      <c r="F26" s="139">
        <f t="shared" si="0"/>
        <v>1.1627906976744186E-2</v>
      </c>
      <c r="G26" s="180">
        <f t="shared" si="1"/>
        <v>19</v>
      </c>
      <c r="H26" s="180">
        <f t="shared" si="2"/>
        <v>13</v>
      </c>
    </row>
    <row r="27" spans="1:8">
      <c r="A27" s="186">
        <v>27</v>
      </c>
      <c r="B27" s="154" t="s">
        <v>27</v>
      </c>
      <c r="C27" s="178">
        <v>5080</v>
      </c>
      <c r="D27" s="178">
        <v>5413</v>
      </c>
      <c r="E27" s="178">
        <v>5423</v>
      </c>
      <c r="F27" s="139">
        <f t="shared" si="0"/>
        <v>6.7519685039370073E-2</v>
      </c>
      <c r="G27" s="180">
        <f t="shared" si="1"/>
        <v>343</v>
      </c>
      <c r="H27" s="180">
        <f t="shared" si="2"/>
        <v>10</v>
      </c>
    </row>
    <row r="28" spans="1:8">
      <c r="A28" s="186">
        <v>28</v>
      </c>
      <c r="B28" s="154" t="s">
        <v>28</v>
      </c>
      <c r="C28" s="178">
        <v>9045</v>
      </c>
      <c r="D28" s="178">
        <v>9754</v>
      </c>
      <c r="E28" s="178">
        <v>9793</v>
      </c>
      <c r="F28" s="139">
        <f t="shared" si="0"/>
        <v>8.2697622996130454E-2</v>
      </c>
      <c r="G28" s="180">
        <f t="shared" si="1"/>
        <v>748</v>
      </c>
      <c r="H28" s="180">
        <f t="shared" si="2"/>
        <v>39</v>
      </c>
    </row>
    <row r="29" spans="1:8">
      <c r="A29" s="186">
        <v>29</v>
      </c>
      <c r="B29" s="154" t="s">
        <v>29</v>
      </c>
      <c r="C29" s="178">
        <v>3291</v>
      </c>
      <c r="D29" s="178">
        <v>3433</v>
      </c>
      <c r="E29" s="178">
        <v>3410</v>
      </c>
      <c r="F29" s="139">
        <f t="shared" si="0"/>
        <v>3.6159222120935884E-2</v>
      </c>
      <c r="G29" s="180">
        <f t="shared" si="1"/>
        <v>119</v>
      </c>
      <c r="H29" s="180">
        <f t="shared" si="2"/>
        <v>-23</v>
      </c>
    </row>
    <row r="30" spans="1:8">
      <c r="A30" s="186">
        <v>30</v>
      </c>
      <c r="B30" s="154" t="s">
        <v>30</v>
      </c>
      <c r="C30" s="178">
        <v>1085</v>
      </c>
      <c r="D30" s="178">
        <v>1054</v>
      </c>
      <c r="E30" s="178">
        <v>1076</v>
      </c>
      <c r="F30" s="139">
        <f t="shared" si="0"/>
        <v>-8.2949308755760377E-3</v>
      </c>
      <c r="G30" s="180">
        <f t="shared" si="1"/>
        <v>-9</v>
      </c>
      <c r="H30" s="180">
        <f t="shared" si="2"/>
        <v>22</v>
      </c>
    </row>
    <row r="31" spans="1:8">
      <c r="A31" s="186">
        <v>31</v>
      </c>
      <c r="B31" s="154" t="s">
        <v>31</v>
      </c>
      <c r="C31" s="178">
        <v>20736</v>
      </c>
      <c r="D31" s="178">
        <v>21214</v>
      </c>
      <c r="E31" s="178">
        <v>21272</v>
      </c>
      <c r="F31" s="139">
        <f t="shared" si="0"/>
        <v>2.5848765432098766E-2</v>
      </c>
      <c r="G31" s="180">
        <f t="shared" si="1"/>
        <v>536</v>
      </c>
      <c r="H31" s="180">
        <f t="shared" si="2"/>
        <v>58</v>
      </c>
    </row>
    <row r="32" spans="1:8">
      <c r="A32" s="186">
        <v>32</v>
      </c>
      <c r="B32" s="154" t="s">
        <v>32</v>
      </c>
      <c r="C32" s="178">
        <v>6188</v>
      </c>
      <c r="D32" s="178">
        <v>6247</v>
      </c>
      <c r="E32" s="178">
        <v>6255</v>
      </c>
      <c r="F32" s="139">
        <f t="shared" si="0"/>
        <v>1.0827407886231415E-2</v>
      </c>
      <c r="G32" s="180">
        <f t="shared" si="1"/>
        <v>67</v>
      </c>
      <c r="H32" s="180">
        <f t="shared" si="2"/>
        <v>8</v>
      </c>
    </row>
    <row r="33" spans="1:8">
      <c r="A33" s="186">
        <v>33</v>
      </c>
      <c r="B33" s="154" t="s">
        <v>33</v>
      </c>
      <c r="C33" s="178">
        <v>21315</v>
      </c>
      <c r="D33" s="178">
        <v>20641</v>
      </c>
      <c r="E33" s="178">
        <v>20673</v>
      </c>
      <c r="F33" s="139">
        <f t="shared" si="0"/>
        <v>-3.0119634060520761E-2</v>
      </c>
      <c r="G33" s="180">
        <f t="shared" si="1"/>
        <v>-642</v>
      </c>
      <c r="H33" s="180">
        <f t="shared" si="2"/>
        <v>32</v>
      </c>
    </row>
    <row r="34" spans="1:8">
      <c r="A34" s="186">
        <v>35</v>
      </c>
      <c r="B34" s="154" t="s">
        <v>34</v>
      </c>
      <c r="C34" s="178">
        <v>22834</v>
      </c>
      <c r="D34" s="178">
        <v>18557</v>
      </c>
      <c r="E34" s="178">
        <v>18550</v>
      </c>
      <c r="F34" s="139">
        <f t="shared" si="0"/>
        <v>-0.18761496014714898</v>
      </c>
      <c r="G34" s="180">
        <f t="shared" si="1"/>
        <v>-4284</v>
      </c>
      <c r="H34" s="180">
        <f t="shared" si="2"/>
        <v>-7</v>
      </c>
    </row>
    <row r="35" spans="1:8">
      <c r="A35" s="186">
        <v>36</v>
      </c>
      <c r="B35" s="154" t="s">
        <v>35</v>
      </c>
      <c r="C35" s="178">
        <v>1008</v>
      </c>
      <c r="D35" s="178">
        <v>994</v>
      </c>
      <c r="E35" s="178">
        <v>1026</v>
      </c>
      <c r="F35" s="139">
        <f t="shared" si="0"/>
        <v>1.7857142857142856E-2</v>
      </c>
      <c r="G35" s="180">
        <f t="shared" si="1"/>
        <v>18</v>
      </c>
      <c r="H35" s="180">
        <f t="shared" si="2"/>
        <v>32</v>
      </c>
    </row>
    <row r="36" spans="1:8">
      <c r="A36" s="186">
        <v>37</v>
      </c>
      <c r="B36" s="154" t="s">
        <v>36</v>
      </c>
      <c r="C36" s="178">
        <v>338</v>
      </c>
      <c r="D36" s="178">
        <v>428</v>
      </c>
      <c r="E36" s="178">
        <v>448</v>
      </c>
      <c r="F36" s="139">
        <f t="shared" si="0"/>
        <v>0.32544378698224852</v>
      </c>
      <c r="G36" s="180">
        <f t="shared" si="1"/>
        <v>110</v>
      </c>
      <c r="H36" s="180">
        <f t="shared" si="2"/>
        <v>20</v>
      </c>
    </row>
    <row r="37" spans="1:8">
      <c r="A37" s="186">
        <v>38</v>
      </c>
      <c r="B37" s="154" t="s">
        <v>37</v>
      </c>
      <c r="C37" s="178">
        <v>2862</v>
      </c>
      <c r="D37" s="178">
        <v>3074</v>
      </c>
      <c r="E37" s="178">
        <v>3122</v>
      </c>
      <c r="F37" s="139">
        <f t="shared" si="0"/>
        <v>9.0845562543675748E-2</v>
      </c>
      <c r="G37" s="180">
        <f t="shared" si="1"/>
        <v>260</v>
      </c>
      <c r="H37" s="180">
        <f t="shared" si="2"/>
        <v>48</v>
      </c>
    </row>
    <row r="38" spans="1:8">
      <c r="A38" s="186">
        <v>39</v>
      </c>
      <c r="B38" s="154" t="s">
        <v>38</v>
      </c>
      <c r="C38" s="178">
        <v>134</v>
      </c>
      <c r="D38" s="178">
        <v>148</v>
      </c>
      <c r="E38" s="178">
        <v>148</v>
      </c>
      <c r="F38" s="139">
        <f t="shared" si="0"/>
        <v>0.1044776119402985</v>
      </c>
      <c r="G38" s="180">
        <f t="shared" si="1"/>
        <v>14</v>
      </c>
      <c r="H38" s="180">
        <f t="shared" si="2"/>
        <v>0</v>
      </c>
    </row>
    <row r="39" spans="1:8">
      <c r="A39" s="186">
        <v>41</v>
      </c>
      <c r="B39" s="154" t="s">
        <v>39</v>
      </c>
      <c r="C39" s="178">
        <v>117965</v>
      </c>
      <c r="D39" s="178">
        <v>123075</v>
      </c>
      <c r="E39" s="178">
        <v>126064</v>
      </c>
      <c r="F39" s="139">
        <f t="shared" si="0"/>
        <v>6.8655957275463059E-2</v>
      </c>
      <c r="G39" s="180">
        <f t="shared" si="1"/>
        <v>8099</v>
      </c>
      <c r="H39" s="180">
        <f t="shared" si="2"/>
        <v>2989</v>
      </c>
    </row>
    <row r="40" spans="1:8">
      <c r="A40" s="186">
        <v>42</v>
      </c>
      <c r="B40" s="154" t="s">
        <v>40</v>
      </c>
      <c r="C40" s="178">
        <v>15125</v>
      </c>
      <c r="D40" s="178">
        <v>15758</v>
      </c>
      <c r="E40" s="178">
        <v>16103</v>
      </c>
      <c r="F40" s="139">
        <f t="shared" si="0"/>
        <v>6.4661157024793386E-2</v>
      </c>
      <c r="G40" s="180">
        <f t="shared" si="1"/>
        <v>978</v>
      </c>
      <c r="H40" s="180">
        <f t="shared" si="2"/>
        <v>345</v>
      </c>
    </row>
    <row r="41" spans="1:8">
      <c r="A41" s="186">
        <v>43</v>
      </c>
      <c r="B41" s="154" t="s">
        <v>41</v>
      </c>
      <c r="C41" s="178">
        <v>52345</v>
      </c>
      <c r="D41" s="178">
        <v>54061</v>
      </c>
      <c r="E41" s="178">
        <v>54770</v>
      </c>
      <c r="F41" s="139">
        <f t="shared" si="0"/>
        <v>4.6327251886522113E-2</v>
      </c>
      <c r="G41" s="180">
        <f t="shared" si="1"/>
        <v>2425</v>
      </c>
      <c r="H41" s="180">
        <f t="shared" si="2"/>
        <v>709</v>
      </c>
    </row>
    <row r="42" spans="1:8">
      <c r="A42" s="186">
        <v>45</v>
      </c>
      <c r="B42" s="154" t="s">
        <v>42</v>
      </c>
      <c r="C42" s="178">
        <v>40870</v>
      </c>
      <c r="D42" s="178">
        <v>44349</v>
      </c>
      <c r="E42" s="178">
        <v>44690</v>
      </c>
      <c r="F42" s="139">
        <f t="shared" si="0"/>
        <v>9.3467090775630049E-2</v>
      </c>
      <c r="G42" s="180">
        <f t="shared" si="1"/>
        <v>3820</v>
      </c>
      <c r="H42" s="180">
        <f t="shared" si="2"/>
        <v>341</v>
      </c>
    </row>
    <row r="43" spans="1:8">
      <c r="A43" s="186">
        <v>46</v>
      </c>
      <c r="B43" s="154" t="s">
        <v>43</v>
      </c>
      <c r="C43" s="178">
        <v>109858</v>
      </c>
      <c r="D43" s="178">
        <v>118974</v>
      </c>
      <c r="E43" s="178">
        <v>119826</v>
      </c>
      <c r="F43" s="139">
        <f t="shared" si="0"/>
        <v>9.0735312858417225E-2</v>
      </c>
      <c r="G43" s="180">
        <f t="shared" si="1"/>
        <v>9968</v>
      </c>
      <c r="H43" s="180">
        <f t="shared" si="2"/>
        <v>852</v>
      </c>
    </row>
    <row r="44" spans="1:8">
      <c r="A44" s="186">
        <v>47</v>
      </c>
      <c r="B44" s="154" t="s">
        <v>44</v>
      </c>
      <c r="C44" s="178">
        <v>284649</v>
      </c>
      <c r="D44" s="178">
        <v>293527</v>
      </c>
      <c r="E44" s="178">
        <v>296325</v>
      </c>
      <c r="F44" s="139">
        <f t="shared" si="0"/>
        <v>4.1018939114488367E-2</v>
      </c>
      <c r="G44" s="180">
        <f t="shared" si="1"/>
        <v>11676</v>
      </c>
      <c r="H44" s="180">
        <f t="shared" si="2"/>
        <v>2798</v>
      </c>
    </row>
    <row r="45" spans="1:8">
      <c r="A45" s="186">
        <v>49</v>
      </c>
      <c r="B45" s="154" t="s">
        <v>45</v>
      </c>
      <c r="C45" s="178">
        <v>115563</v>
      </c>
      <c r="D45" s="178">
        <v>116772</v>
      </c>
      <c r="E45" s="178">
        <v>117102</v>
      </c>
      <c r="F45" s="139">
        <f t="shared" si="0"/>
        <v>1.3317411282157784E-2</v>
      </c>
      <c r="G45" s="180">
        <f t="shared" si="1"/>
        <v>1539</v>
      </c>
      <c r="H45" s="180">
        <f t="shared" si="2"/>
        <v>330</v>
      </c>
    </row>
    <row r="46" spans="1:8">
      <c r="A46" s="186">
        <v>50</v>
      </c>
      <c r="B46" s="154" t="s">
        <v>46</v>
      </c>
      <c r="C46" s="178">
        <v>2732</v>
      </c>
      <c r="D46" s="178">
        <v>2755</v>
      </c>
      <c r="E46" s="178">
        <v>2762</v>
      </c>
      <c r="F46" s="139">
        <f t="shared" si="0"/>
        <v>1.0980966325036604E-2</v>
      </c>
      <c r="G46" s="180">
        <f t="shared" si="1"/>
        <v>30</v>
      </c>
      <c r="H46" s="180">
        <f t="shared" si="2"/>
        <v>7</v>
      </c>
    </row>
    <row r="47" spans="1:8">
      <c r="A47" s="186">
        <v>51</v>
      </c>
      <c r="B47" s="154" t="s">
        <v>47</v>
      </c>
      <c r="C47" s="178">
        <v>281</v>
      </c>
      <c r="D47" s="178">
        <v>286</v>
      </c>
      <c r="E47" s="178">
        <v>288</v>
      </c>
      <c r="F47" s="139">
        <f t="shared" si="0"/>
        <v>2.491103202846975E-2</v>
      </c>
      <c r="G47" s="180">
        <f t="shared" si="1"/>
        <v>7</v>
      </c>
      <c r="H47" s="180">
        <f t="shared" si="2"/>
        <v>2</v>
      </c>
    </row>
    <row r="48" spans="1:8">
      <c r="A48" s="186">
        <v>52</v>
      </c>
      <c r="B48" s="154" t="s">
        <v>48</v>
      </c>
      <c r="C48" s="178">
        <v>17802</v>
      </c>
      <c r="D48" s="178">
        <v>18061</v>
      </c>
      <c r="E48" s="178">
        <v>18159</v>
      </c>
      <c r="F48" s="139">
        <f t="shared" si="0"/>
        <v>2.0053926525109539E-2</v>
      </c>
      <c r="G48" s="180">
        <f t="shared" si="1"/>
        <v>357</v>
      </c>
      <c r="H48" s="180">
        <f t="shared" si="2"/>
        <v>98</v>
      </c>
    </row>
    <row r="49" spans="1:8">
      <c r="A49" s="186">
        <v>53</v>
      </c>
      <c r="B49" s="154" t="s">
        <v>49</v>
      </c>
      <c r="C49" s="178">
        <v>2388</v>
      </c>
      <c r="D49" s="178">
        <v>2632</v>
      </c>
      <c r="E49" s="178">
        <v>2634</v>
      </c>
      <c r="F49" s="139">
        <f t="shared" si="0"/>
        <v>0.10301507537688442</v>
      </c>
      <c r="G49" s="180">
        <f t="shared" si="1"/>
        <v>246</v>
      </c>
      <c r="H49" s="180">
        <f t="shared" si="2"/>
        <v>2</v>
      </c>
    </row>
    <row r="50" spans="1:8">
      <c r="A50" s="186">
        <v>55</v>
      </c>
      <c r="B50" s="154" t="s">
        <v>50</v>
      </c>
      <c r="C50" s="178">
        <v>16753</v>
      </c>
      <c r="D50" s="178">
        <v>17849</v>
      </c>
      <c r="E50" s="178">
        <v>18016</v>
      </c>
      <c r="F50" s="139">
        <f t="shared" si="0"/>
        <v>7.5389482480749712E-2</v>
      </c>
      <c r="G50" s="180">
        <f t="shared" si="1"/>
        <v>1263</v>
      </c>
      <c r="H50" s="180">
        <f t="shared" si="2"/>
        <v>167</v>
      </c>
    </row>
    <row r="51" spans="1:8">
      <c r="A51" s="186">
        <v>56</v>
      </c>
      <c r="B51" s="154" t="s">
        <v>51</v>
      </c>
      <c r="C51" s="178">
        <v>93836</v>
      </c>
      <c r="D51" s="178">
        <v>99287</v>
      </c>
      <c r="E51" s="178">
        <v>100230</v>
      </c>
      <c r="F51" s="139">
        <f t="shared" si="0"/>
        <v>6.8140159427085553E-2</v>
      </c>
      <c r="G51" s="180">
        <f t="shared" si="1"/>
        <v>6394</v>
      </c>
      <c r="H51" s="180">
        <f t="shared" si="2"/>
        <v>943</v>
      </c>
    </row>
    <row r="52" spans="1:8">
      <c r="A52" s="186">
        <v>58</v>
      </c>
      <c r="B52" s="154" t="s">
        <v>52</v>
      </c>
      <c r="C52" s="178">
        <v>1994</v>
      </c>
      <c r="D52" s="178">
        <v>2132</v>
      </c>
      <c r="E52" s="178">
        <v>2437</v>
      </c>
      <c r="F52" s="139">
        <f t="shared" si="0"/>
        <v>0.22216649949849548</v>
      </c>
      <c r="G52" s="180">
        <f t="shared" si="1"/>
        <v>443</v>
      </c>
      <c r="H52" s="180">
        <f t="shared" si="2"/>
        <v>305</v>
      </c>
    </row>
    <row r="53" spans="1:8">
      <c r="A53" s="186">
        <v>59</v>
      </c>
      <c r="B53" s="154" t="s">
        <v>53</v>
      </c>
      <c r="C53" s="178">
        <v>1879</v>
      </c>
      <c r="D53" s="178">
        <v>1967</v>
      </c>
      <c r="E53" s="178">
        <v>1955</v>
      </c>
      <c r="F53" s="139">
        <f t="shared" si="0"/>
        <v>4.0447046301224053E-2</v>
      </c>
      <c r="G53" s="180">
        <f t="shared" si="1"/>
        <v>76</v>
      </c>
      <c r="H53" s="180">
        <f t="shared" si="2"/>
        <v>-12</v>
      </c>
    </row>
    <row r="54" spans="1:8">
      <c r="A54" s="186">
        <v>60</v>
      </c>
      <c r="B54" s="154" t="s">
        <v>54</v>
      </c>
      <c r="C54" s="178">
        <v>733</v>
      </c>
      <c r="D54" s="178">
        <v>763</v>
      </c>
      <c r="E54" s="178">
        <v>790</v>
      </c>
      <c r="F54" s="139">
        <f t="shared" si="0"/>
        <v>7.7762619372442013E-2</v>
      </c>
      <c r="G54" s="180">
        <f t="shared" si="1"/>
        <v>57</v>
      </c>
      <c r="H54" s="180">
        <f t="shared" si="2"/>
        <v>27</v>
      </c>
    </row>
    <row r="55" spans="1:8">
      <c r="A55" s="186">
        <v>61</v>
      </c>
      <c r="B55" s="154" t="s">
        <v>55</v>
      </c>
      <c r="C55" s="178">
        <v>3210</v>
      </c>
      <c r="D55" s="178">
        <v>3315</v>
      </c>
      <c r="E55" s="178">
        <v>3329</v>
      </c>
      <c r="F55" s="139">
        <f t="shared" si="0"/>
        <v>3.7071651090342682E-2</v>
      </c>
      <c r="G55" s="180">
        <f t="shared" si="1"/>
        <v>119</v>
      </c>
      <c r="H55" s="180">
        <f t="shared" si="2"/>
        <v>14</v>
      </c>
    </row>
    <row r="56" spans="1:8">
      <c r="A56" s="186">
        <v>62</v>
      </c>
      <c r="B56" s="154" t="s">
        <v>56</v>
      </c>
      <c r="C56" s="178">
        <v>6214</v>
      </c>
      <c r="D56" s="178">
        <v>6812</v>
      </c>
      <c r="E56" s="178">
        <v>6888</v>
      </c>
      <c r="F56" s="139">
        <f t="shared" si="0"/>
        <v>0.10846475700032185</v>
      </c>
      <c r="G56" s="180">
        <f t="shared" si="1"/>
        <v>674</v>
      </c>
      <c r="H56" s="180">
        <f t="shared" si="2"/>
        <v>76</v>
      </c>
    </row>
    <row r="57" spans="1:8">
      <c r="A57" s="186">
        <v>63</v>
      </c>
      <c r="B57" s="154" t="s">
        <v>57</v>
      </c>
      <c r="C57" s="178">
        <v>1739</v>
      </c>
      <c r="D57" s="178">
        <v>1698</v>
      </c>
      <c r="E57" s="178">
        <v>1749</v>
      </c>
      <c r="F57" s="139">
        <f t="shared" si="0"/>
        <v>5.7504312823461762E-3</v>
      </c>
      <c r="G57" s="180">
        <f t="shared" si="1"/>
        <v>10</v>
      </c>
      <c r="H57" s="180">
        <f t="shared" si="2"/>
        <v>51</v>
      </c>
    </row>
    <row r="58" spans="1:8">
      <c r="A58" s="186">
        <v>64</v>
      </c>
      <c r="B58" s="154" t="s">
        <v>58</v>
      </c>
      <c r="C58" s="178">
        <v>7768</v>
      </c>
      <c r="D58" s="178">
        <v>7722</v>
      </c>
      <c r="E58" s="178">
        <v>7734</v>
      </c>
      <c r="F58" s="139">
        <f t="shared" si="0"/>
        <v>-4.3769309989701343E-3</v>
      </c>
      <c r="G58" s="180">
        <f t="shared" si="1"/>
        <v>-34</v>
      </c>
      <c r="H58" s="180">
        <f t="shared" si="2"/>
        <v>12</v>
      </c>
    </row>
    <row r="59" spans="1:8">
      <c r="A59" s="186">
        <v>65</v>
      </c>
      <c r="B59" s="154" t="s">
        <v>59</v>
      </c>
      <c r="C59" s="178">
        <v>4351</v>
      </c>
      <c r="D59" s="178">
        <v>4172</v>
      </c>
      <c r="E59" s="178">
        <v>4165</v>
      </c>
      <c r="F59" s="139">
        <f t="shared" si="0"/>
        <v>-4.2748793380831991E-2</v>
      </c>
      <c r="G59" s="180">
        <f t="shared" si="1"/>
        <v>-186</v>
      </c>
      <c r="H59" s="180">
        <f t="shared" si="2"/>
        <v>-7</v>
      </c>
    </row>
    <row r="60" spans="1:8">
      <c r="A60" s="186">
        <v>66</v>
      </c>
      <c r="B60" s="154" t="s">
        <v>60</v>
      </c>
      <c r="C60" s="178">
        <v>10547</v>
      </c>
      <c r="D60" s="178">
        <v>10815</v>
      </c>
      <c r="E60" s="178">
        <v>10824</v>
      </c>
      <c r="F60" s="139">
        <f t="shared" si="0"/>
        <v>2.6263392433867449E-2</v>
      </c>
      <c r="G60" s="180">
        <f t="shared" si="1"/>
        <v>277</v>
      </c>
      <c r="H60" s="180">
        <f t="shared" si="2"/>
        <v>9</v>
      </c>
    </row>
    <row r="61" spans="1:8">
      <c r="A61" s="186">
        <v>68</v>
      </c>
      <c r="B61" s="154" t="s">
        <v>61</v>
      </c>
      <c r="C61" s="178">
        <v>34481</v>
      </c>
      <c r="D61" s="178">
        <v>44879</v>
      </c>
      <c r="E61" s="178">
        <v>45305</v>
      </c>
      <c r="F61" s="139">
        <f t="shared" si="0"/>
        <v>0.31391200951248516</v>
      </c>
      <c r="G61" s="180">
        <f t="shared" si="1"/>
        <v>10824</v>
      </c>
      <c r="H61" s="180">
        <f t="shared" si="2"/>
        <v>426</v>
      </c>
    </row>
    <row r="62" spans="1:8">
      <c r="A62" s="186">
        <v>69</v>
      </c>
      <c r="B62" s="154" t="s">
        <v>62</v>
      </c>
      <c r="C62" s="178">
        <v>42560</v>
      </c>
      <c r="D62" s="178">
        <v>44749</v>
      </c>
      <c r="E62" s="178">
        <v>44926</v>
      </c>
      <c r="F62" s="139">
        <f t="shared" si="0"/>
        <v>5.5592105263157894E-2</v>
      </c>
      <c r="G62" s="180">
        <f t="shared" si="1"/>
        <v>2366</v>
      </c>
      <c r="H62" s="180">
        <f t="shared" si="2"/>
        <v>177</v>
      </c>
    </row>
    <row r="63" spans="1:8">
      <c r="A63" s="186">
        <v>70</v>
      </c>
      <c r="B63" s="154" t="s">
        <v>63</v>
      </c>
      <c r="C63" s="178">
        <v>22394</v>
      </c>
      <c r="D63" s="178">
        <v>21778</v>
      </c>
      <c r="E63" s="178">
        <v>21828</v>
      </c>
      <c r="F63" s="139">
        <f t="shared" si="0"/>
        <v>-2.5274627132267573E-2</v>
      </c>
      <c r="G63" s="180">
        <f t="shared" si="1"/>
        <v>-566</v>
      </c>
      <c r="H63" s="180">
        <f t="shared" si="2"/>
        <v>50</v>
      </c>
    </row>
    <row r="64" spans="1:8">
      <c r="A64" s="186">
        <v>71</v>
      </c>
      <c r="B64" s="154" t="s">
        <v>64</v>
      </c>
      <c r="C64" s="178">
        <v>20003</v>
      </c>
      <c r="D64" s="178">
        <v>21279</v>
      </c>
      <c r="E64" s="178">
        <v>21490</v>
      </c>
      <c r="F64" s="139">
        <f t="shared" si="0"/>
        <v>7.4338849172624108E-2</v>
      </c>
      <c r="G64" s="180">
        <f t="shared" si="1"/>
        <v>1487</v>
      </c>
      <c r="H64" s="180">
        <f t="shared" si="2"/>
        <v>211</v>
      </c>
    </row>
    <row r="65" spans="1:8">
      <c r="A65" s="186">
        <v>72</v>
      </c>
      <c r="B65" s="154" t="s">
        <v>65</v>
      </c>
      <c r="C65" s="178">
        <v>731</v>
      </c>
      <c r="D65" s="178">
        <v>865</v>
      </c>
      <c r="E65" s="178">
        <v>899</v>
      </c>
      <c r="F65" s="139">
        <f t="shared" si="0"/>
        <v>0.22982216142270862</v>
      </c>
      <c r="G65" s="180">
        <f t="shared" si="1"/>
        <v>168</v>
      </c>
      <c r="H65" s="180">
        <f t="shared" si="2"/>
        <v>34</v>
      </c>
    </row>
    <row r="66" spans="1:8">
      <c r="A66" s="186">
        <v>73</v>
      </c>
      <c r="B66" s="154" t="s">
        <v>66</v>
      </c>
      <c r="C66" s="178">
        <v>6761</v>
      </c>
      <c r="D66" s="178">
        <v>7104</v>
      </c>
      <c r="E66" s="178">
        <v>7143</v>
      </c>
      <c r="F66" s="139">
        <f t="shared" si="0"/>
        <v>5.6500517674900164E-2</v>
      </c>
      <c r="G66" s="180">
        <f t="shared" si="1"/>
        <v>382</v>
      </c>
      <c r="H66" s="180">
        <f t="shared" si="2"/>
        <v>39</v>
      </c>
    </row>
    <row r="67" spans="1:8">
      <c r="A67" s="186">
        <v>74</v>
      </c>
      <c r="B67" s="154" t="s">
        <v>67</v>
      </c>
      <c r="C67" s="178">
        <v>6127</v>
      </c>
      <c r="D67" s="178">
        <v>7005</v>
      </c>
      <c r="E67" s="178">
        <v>7085</v>
      </c>
      <c r="F67" s="139">
        <f t="shared" ref="F67:F90" si="3">(E67-C67)/C67</f>
        <v>0.1563571078831402</v>
      </c>
      <c r="G67" s="180">
        <f t="shared" ref="G67:G90" si="4">E67-C67</f>
        <v>958</v>
      </c>
      <c r="H67" s="180">
        <f t="shared" ref="H67:H90" si="5">E67-D67</f>
        <v>80</v>
      </c>
    </row>
    <row r="68" spans="1:8">
      <c r="A68" s="186">
        <v>75</v>
      </c>
      <c r="B68" s="154" t="s">
        <v>68</v>
      </c>
      <c r="C68" s="178">
        <v>1953</v>
      </c>
      <c r="D68" s="178">
        <v>2048</v>
      </c>
      <c r="E68" s="178">
        <v>2067</v>
      </c>
      <c r="F68" s="139">
        <f t="shared" si="3"/>
        <v>5.8371735791090631E-2</v>
      </c>
      <c r="G68" s="180">
        <f t="shared" si="4"/>
        <v>114</v>
      </c>
      <c r="H68" s="180">
        <f t="shared" si="5"/>
        <v>19</v>
      </c>
    </row>
    <row r="69" spans="1:8">
      <c r="A69" s="186">
        <v>77</v>
      </c>
      <c r="B69" s="154" t="s">
        <v>69</v>
      </c>
      <c r="C69" s="178">
        <v>5689</v>
      </c>
      <c r="D69" s="178">
        <v>5793</v>
      </c>
      <c r="E69" s="178">
        <v>5814</v>
      </c>
      <c r="F69" s="139">
        <f t="shared" si="3"/>
        <v>2.1972227104939356E-2</v>
      </c>
      <c r="G69" s="180">
        <f t="shared" si="4"/>
        <v>125</v>
      </c>
      <c r="H69" s="180">
        <f t="shared" si="5"/>
        <v>21</v>
      </c>
    </row>
    <row r="70" spans="1:8">
      <c r="A70" s="186">
        <v>78</v>
      </c>
      <c r="B70" s="154" t="s">
        <v>70</v>
      </c>
      <c r="C70" s="178">
        <v>716</v>
      </c>
      <c r="D70" s="178">
        <v>1171</v>
      </c>
      <c r="E70" s="178">
        <v>1198</v>
      </c>
      <c r="F70" s="139">
        <f t="shared" si="3"/>
        <v>0.67318435754189943</v>
      </c>
      <c r="G70" s="180">
        <f t="shared" si="4"/>
        <v>482</v>
      </c>
      <c r="H70" s="180">
        <f t="shared" si="5"/>
        <v>27</v>
      </c>
    </row>
    <row r="71" spans="1:8">
      <c r="A71" s="186">
        <v>79</v>
      </c>
      <c r="B71" s="154" t="s">
        <v>71</v>
      </c>
      <c r="C71" s="178">
        <v>7681</v>
      </c>
      <c r="D71" s="178">
        <v>8056</v>
      </c>
      <c r="E71" s="178">
        <v>8133</v>
      </c>
      <c r="F71" s="139">
        <f t="shared" si="3"/>
        <v>5.8846504361411277E-2</v>
      </c>
      <c r="G71" s="180">
        <f t="shared" si="4"/>
        <v>452</v>
      </c>
      <c r="H71" s="180">
        <f t="shared" si="5"/>
        <v>77</v>
      </c>
    </row>
    <row r="72" spans="1:8">
      <c r="A72" s="186">
        <v>80</v>
      </c>
      <c r="B72" s="154" t="s">
        <v>72</v>
      </c>
      <c r="C72" s="178">
        <v>19054</v>
      </c>
      <c r="D72" s="178">
        <v>19547</v>
      </c>
      <c r="E72" s="178">
        <v>19631</v>
      </c>
      <c r="F72" s="139">
        <f t="shared" si="3"/>
        <v>3.0282355410937337E-2</v>
      </c>
      <c r="G72" s="180">
        <f t="shared" si="4"/>
        <v>577</v>
      </c>
      <c r="H72" s="180">
        <f t="shared" si="5"/>
        <v>84</v>
      </c>
    </row>
    <row r="73" spans="1:8">
      <c r="A73" s="186">
        <v>81</v>
      </c>
      <c r="B73" s="154" t="s">
        <v>73</v>
      </c>
      <c r="C73" s="178">
        <v>47790</v>
      </c>
      <c r="D73" s="178">
        <v>46990</v>
      </c>
      <c r="E73" s="178">
        <v>47391</v>
      </c>
      <c r="F73" s="139">
        <f t="shared" si="3"/>
        <v>-8.3490269930947894E-3</v>
      </c>
      <c r="G73" s="180">
        <f t="shared" si="4"/>
        <v>-399</v>
      </c>
      <c r="H73" s="180">
        <f t="shared" si="5"/>
        <v>401</v>
      </c>
    </row>
    <row r="74" spans="1:8">
      <c r="A74" s="186">
        <v>82</v>
      </c>
      <c r="B74" s="154" t="s">
        <v>74</v>
      </c>
      <c r="C74" s="178">
        <v>49955</v>
      </c>
      <c r="D74" s="178">
        <v>51342</v>
      </c>
      <c r="E74" s="178">
        <v>51666</v>
      </c>
      <c r="F74" s="139">
        <f t="shared" si="3"/>
        <v>3.4250825743168851E-2</v>
      </c>
      <c r="G74" s="180">
        <f t="shared" si="4"/>
        <v>1711</v>
      </c>
      <c r="H74" s="180">
        <f t="shared" si="5"/>
        <v>324</v>
      </c>
    </row>
    <row r="75" spans="1:8">
      <c r="A75" s="186">
        <v>84</v>
      </c>
      <c r="B75" s="154" t="s">
        <v>75</v>
      </c>
      <c r="C75" s="178">
        <v>656</v>
      </c>
      <c r="D75" s="178">
        <v>991</v>
      </c>
      <c r="E75" s="178">
        <v>1329</v>
      </c>
      <c r="F75" s="139">
        <f t="shared" si="3"/>
        <v>1.0259146341463414</v>
      </c>
      <c r="G75" s="180">
        <f t="shared" si="4"/>
        <v>673</v>
      </c>
      <c r="H75" s="180">
        <f t="shared" si="5"/>
        <v>338</v>
      </c>
    </row>
    <row r="76" spans="1:8">
      <c r="A76" s="186">
        <v>85</v>
      </c>
      <c r="B76" s="154" t="s">
        <v>76</v>
      </c>
      <c r="C76" s="178">
        <v>22797</v>
      </c>
      <c r="D76" s="178">
        <v>24029</v>
      </c>
      <c r="E76" s="178">
        <v>24091</v>
      </c>
      <c r="F76" s="139">
        <f t="shared" si="3"/>
        <v>5.6761854629995175E-2</v>
      </c>
      <c r="G76" s="180">
        <f t="shared" si="4"/>
        <v>1294</v>
      </c>
      <c r="H76" s="180">
        <f t="shared" si="5"/>
        <v>62</v>
      </c>
    </row>
    <row r="77" spans="1:8">
      <c r="A77" s="186">
        <v>86</v>
      </c>
      <c r="B77" s="154" t="s">
        <v>77</v>
      </c>
      <c r="C77" s="178">
        <v>20142</v>
      </c>
      <c r="D77" s="178">
        <v>21230</v>
      </c>
      <c r="E77" s="178">
        <v>21367</v>
      </c>
      <c r="F77" s="139">
        <f t="shared" si="3"/>
        <v>6.0818190845000494E-2</v>
      </c>
      <c r="G77" s="180">
        <f t="shared" si="4"/>
        <v>1225</v>
      </c>
      <c r="H77" s="180">
        <f t="shared" si="5"/>
        <v>137</v>
      </c>
    </row>
    <row r="78" spans="1:8">
      <c r="A78" s="186">
        <v>87</v>
      </c>
      <c r="B78" s="154" t="s">
        <v>78</v>
      </c>
      <c r="C78" s="178">
        <v>1531</v>
      </c>
      <c r="D78" s="178">
        <v>1579</v>
      </c>
      <c r="E78" s="178">
        <v>1573</v>
      </c>
      <c r="F78" s="139">
        <f t="shared" si="3"/>
        <v>2.7433050293925537E-2</v>
      </c>
      <c r="G78" s="180">
        <f t="shared" si="4"/>
        <v>42</v>
      </c>
      <c r="H78" s="180">
        <f t="shared" si="5"/>
        <v>-6</v>
      </c>
    </row>
    <row r="79" spans="1:8">
      <c r="A79" s="186">
        <v>88</v>
      </c>
      <c r="B79" s="154" t="s">
        <v>79</v>
      </c>
      <c r="C79" s="178">
        <v>3768</v>
      </c>
      <c r="D79" s="178">
        <v>4110</v>
      </c>
      <c r="E79" s="178">
        <v>4110</v>
      </c>
      <c r="F79" s="139">
        <f t="shared" si="3"/>
        <v>9.0764331210191077E-2</v>
      </c>
      <c r="G79" s="180">
        <f t="shared" si="4"/>
        <v>342</v>
      </c>
      <c r="H79" s="180">
        <f t="shared" si="5"/>
        <v>0</v>
      </c>
    </row>
    <row r="80" spans="1:8">
      <c r="A80" s="186">
        <v>90</v>
      </c>
      <c r="B80" s="154" t="s">
        <v>80</v>
      </c>
      <c r="C80" s="178">
        <v>1317</v>
      </c>
      <c r="D80" s="178">
        <v>1437</v>
      </c>
      <c r="E80" s="178">
        <v>1445</v>
      </c>
      <c r="F80" s="139">
        <f t="shared" si="3"/>
        <v>9.7190584662110863E-2</v>
      </c>
      <c r="G80" s="180">
        <f t="shared" si="4"/>
        <v>128</v>
      </c>
      <c r="H80" s="180">
        <f t="shared" si="5"/>
        <v>8</v>
      </c>
    </row>
    <row r="81" spans="1:8">
      <c r="A81" s="186">
        <v>91</v>
      </c>
      <c r="B81" s="154" t="s">
        <v>81</v>
      </c>
      <c r="C81" s="178">
        <v>311</v>
      </c>
      <c r="D81" s="178">
        <v>343</v>
      </c>
      <c r="E81" s="178">
        <v>359</v>
      </c>
      <c r="F81" s="139">
        <f t="shared" si="3"/>
        <v>0.15434083601286175</v>
      </c>
      <c r="G81" s="180">
        <f t="shared" si="4"/>
        <v>48</v>
      </c>
      <c r="H81" s="180">
        <f t="shared" si="5"/>
        <v>16</v>
      </c>
    </row>
    <row r="82" spans="1:8">
      <c r="A82" s="186">
        <v>92</v>
      </c>
      <c r="B82" s="154" t="s">
        <v>82</v>
      </c>
      <c r="C82" s="178">
        <v>4358</v>
      </c>
      <c r="D82" s="178">
        <v>4116</v>
      </c>
      <c r="E82" s="178">
        <v>4099</v>
      </c>
      <c r="F82" s="139">
        <f t="shared" si="3"/>
        <v>-5.9430931620009175E-2</v>
      </c>
      <c r="G82" s="180">
        <f t="shared" si="4"/>
        <v>-259</v>
      </c>
      <c r="H82" s="180">
        <f t="shared" si="5"/>
        <v>-17</v>
      </c>
    </row>
    <row r="83" spans="1:8">
      <c r="A83" s="186">
        <v>93</v>
      </c>
      <c r="B83" s="154" t="s">
        <v>83</v>
      </c>
      <c r="C83" s="178">
        <v>6686</v>
      </c>
      <c r="D83" s="178">
        <v>7141</v>
      </c>
      <c r="E83" s="178">
        <v>7255</v>
      </c>
      <c r="F83" s="139">
        <f t="shared" si="3"/>
        <v>8.5103200717918034E-2</v>
      </c>
      <c r="G83" s="180">
        <f t="shared" si="4"/>
        <v>569</v>
      </c>
      <c r="H83" s="180">
        <f t="shared" si="5"/>
        <v>114</v>
      </c>
    </row>
    <row r="84" spans="1:8">
      <c r="A84" s="186">
        <v>94</v>
      </c>
      <c r="B84" s="154" t="s">
        <v>84</v>
      </c>
      <c r="C84" s="178">
        <v>9361</v>
      </c>
      <c r="D84" s="178">
        <v>10070</v>
      </c>
      <c r="E84" s="178">
        <v>10083</v>
      </c>
      <c r="F84" s="139">
        <f t="shared" si="3"/>
        <v>7.7128511911120606E-2</v>
      </c>
      <c r="G84" s="180">
        <f t="shared" si="4"/>
        <v>722</v>
      </c>
      <c r="H84" s="180">
        <f t="shared" si="5"/>
        <v>13</v>
      </c>
    </row>
    <row r="85" spans="1:8">
      <c r="A85" s="186">
        <v>95</v>
      </c>
      <c r="B85" s="154" t="s">
        <v>85</v>
      </c>
      <c r="C85" s="178">
        <v>11692</v>
      </c>
      <c r="D85" s="178">
        <v>11670</v>
      </c>
      <c r="E85" s="178">
        <v>11662</v>
      </c>
      <c r="F85" s="139">
        <f t="shared" si="3"/>
        <v>-2.5658569962367429E-3</v>
      </c>
      <c r="G85" s="180">
        <f t="shared" si="4"/>
        <v>-30</v>
      </c>
      <c r="H85" s="180">
        <f t="shared" si="5"/>
        <v>-8</v>
      </c>
    </row>
    <row r="86" spans="1:8">
      <c r="A86" s="186">
        <v>96</v>
      </c>
      <c r="B86" s="154" t="s">
        <v>86</v>
      </c>
      <c r="C86" s="178">
        <v>27779</v>
      </c>
      <c r="D86" s="178">
        <v>28803</v>
      </c>
      <c r="E86" s="178">
        <v>28887</v>
      </c>
      <c r="F86" s="139">
        <f t="shared" si="3"/>
        <v>3.988624500521977E-2</v>
      </c>
      <c r="G86" s="180">
        <f t="shared" si="4"/>
        <v>1108</v>
      </c>
      <c r="H86" s="180">
        <f t="shared" si="5"/>
        <v>84</v>
      </c>
    </row>
    <row r="87" spans="1:8">
      <c r="A87" s="186">
        <v>97</v>
      </c>
      <c r="B87" s="154" t="s">
        <v>87</v>
      </c>
      <c r="C87" s="178">
        <v>29012</v>
      </c>
      <c r="D87" s="178">
        <v>30411</v>
      </c>
      <c r="E87" s="178">
        <v>29690</v>
      </c>
      <c r="F87" s="139">
        <f t="shared" si="3"/>
        <v>2.33696401489039E-2</v>
      </c>
      <c r="G87" s="180">
        <f t="shared" si="4"/>
        <v>678</v>
      </c>
      <c r="H87" s="180">
        <f t="shared" si="5"/>
        <v>-721</v>
      </c>
    </row>
    <row r="88" spans="1:8">
      <c r="A88" s="186">
        <v>98</v>
      </c>
      <c r="B88" s="154" t="s">
        <v>88</v>
      </c>
      <c r="C88" s="178">
        <v>560</v>
      </c>
      <c r="D88" s="178">
        <v>532</v>
      </c>
      <c r="E88" s="178">
        <v>529</v>
      </c>
      <c r="F88" s="139">
        <f t="shared" si="3"/>
        <v>-5.5357142857142855E-2</v>
      </c>
      <c r="G88" s="180">
        <f t="shared" si="4"/>
        <v>-31</v>
      </c>
      <c r="H88" s="180">
        <f t="shared" si="5"/>
        <v>-3</v>
      </c>
    </row>
    <row r="89" spans="1:8" ht="15" thickBot="1">
      <c r="A89" s="186">
        <v>99</v>
      </c>
      <c r="B89" s="154" t="s">
        <v>89</v>
      </c>
      <c r="C89" s="178">
        <v>491</v>
      </c>
      <c r="D89" s="178">
        <v>488</v>
      </c>
      <c r="E89" s="178">
        <v>489</v>
      </c>
      <c r="F89" s="139">
        <f t="shared" si="3"/>
        <v>-4.0733197556008143E-3</v>
      </c>
      <c r="G89" s="180">
        <f t="shared" si="4"/>
        <v>-2</v>
      </c>
      <c r="H89" s="180">
        <f t="shared" si="5"/>
        <v>1</v>
      </c>
    </row>
    <row r="90" spans="1:8" ht="15" thickBot="1">
      <c r="A90" s="198" t="s">
        <v>90</v>
      </c>
      <c r="B90" s="199"/>
      <c r="C90" s="182">
        <v>1631082</v>
      </c>
      <c r="D90" s="182">
        <v>1690530</v>
      </c>
      <c r="E90" s="182">
        <v>1703052</v>
      </c>
      <c r="F90" s="145">
        <f t="shared" si="3"/>
        <v>4.4124084503415525E-2</v>
      </c>
      <c r="G90" s="183">
        <f t="shared" si="4"/>
        <v>71970</v>
      </c>
      <c r="H90" s="183">
        <f t="shared" si="5"/>
        <v>12522</v>
      </c>
    </row>
    <row r="91" spans="1:8">
      <c r="A91" s="11"/>
      <c r="B91" s="11"/>
    </row>
  </sheetData>
  <mergeCells count="1">
    <mergeCell ref="A90:B9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83"/>
  <sheetViews>
    <sheetView workbookViewId="0">
      <selection activeCell="A83" sqref="A83:H83"/>
    </sheetView>
  </sheetViews>
  <sheetFormatPr defaultRowHeight="14.5"/>
  <cols>
    <col min="2" max="2" width="19.08984375" customWidth="1"/>
    <col min="3" max="5" width="9.90625" bestFit="1" customWidth="1"/>
    <col min="6" max="6" width="34.81640625" customWidth="1"/>
    <col min="7" max="7" width="34.6328125" customWidth="1"/>
    <col min="8" max="8" width="31" customWidth="1"/>
  </cols>
  <sheetData>
    <row r="1" spans="1:8" ht="43.5" customHeight="1" thickBot="1">
      <c r="A1" s="1" t="s">
        <v>92</v>
      </c>
      <c r="B1" s="1" t="s">
        <v>175</v>
      </c>
      <c r="C1" s="110">
        <v>41852</v>
      </c>
      <c r="D1" s="110">
        <v>42186</v>
      </c>
      <c r="E1" s="110">
        <v>42217</v>
      </c>
      <c r="F1" s="110" t="s">
        <v>369</v>
      </c>
      <c r="G1" s="110" t="s">
        <v>370</v>
      </c>
      <c r="H1" s="114" t="s">
        <v>371</v>
      </c>
    </row>
    <row r="2" spans="1:8">
      <c r="A2" s="188">
        <v>1</v>
      </c>
      <c r="B2" s="128" t="s">
        <v>93</v>
      </c>
      <c r="C2" s="190">
        <v>231239</v>
      </c>
      <c r="D2" s="190">
        <v>238869</v>
      </c>
      <c r="E2" s="190">
        <v>241169</v>
      </c>
      <c r="F2" s="131">
        <f>(E2-C2)/C2</f>
        <v>4.2942583214769132E-2</v>
      </c>
      <c r="G2" s="190">
        <f>E2-C2</f>
        <v>9930</v>
      </c>
      <c r="H2" s="190">
        <f>E2-D2</f>
        <v>2300</v>
      </c>
    </row>
    <row r="3" spans="1:8">
      <c r="A3" s="189">
        <v>2</v>
      </c>
      <c r="B3" s="136" t="s">
        <v>94</v>
      </c>
      <c r="C3" s="191">
        <v>36157</v>
      </c>
      <c r="D3" s="191">
        <v>36995</v>
      </c>
      <c r="E3" s="191">
        <v>38461</v>
      </c>
      <c r="F3" s="139">
        <f t="shared" ref="F3:F66" si="0">(E3-C3)/C3</f>
        <v>6.3722100838011997E-2</v>
      </c>
      <c r="G3" s="191">
        <f t="shared" ref="G3:G66" si="1">E3-C3</f>
        <v>2304</v>
      </c>
      <c r="H3" s="191">
        <f t="shared" ref="H3:H66" si="2">E3-D3</f>
        <v>1466</v>
      </c>
    </row>
    <row r="4" spans="1:8">
      <c r="A4" s="189">
        <v>3</v>
      </c>
      <c r="B4" s="136" t="s">
        <v>95</v>
      </c>
      <c r="C4" s="191">
        <v>77338</v>
      </c>
      <c r="D4" s="191">
        <v>80347</v>
      </c>
      <c r="E4" s="191">
        <v>83089</v>
      </c>
      <c r="F4" s="139">
        <f t="shared" si="0"/>
        <v>7.4361891954795825E-2</v>
      </c>
      <c r="G4" s="191">
        <f t="shared" si="1"/>
        <v>5751</v>
      </c>
      <c r="H4" s="191">
        <f t="shared" si="2"/>
        <v>2742</v>
      </c>
    </row>
    <row r="5" spans="1:8">
      <c r="A5" s="189">
        <v>4</v>
      </c>
      <c r="B5" s="136" t="s">
        <v>96</v>
      </c>
      <c r="C5" s="191">
        <v>17548</v>
      </c>
      <c r="D5" s="191">
        <v>17996</v>
      </c>
      <c r="E5" s="191">
        <v>18154</v>
      </c>
      <c r="F5" s="139">
        <f t="shared" si="0"/>
        <v>3.4533850011397312E-2</v>
      </c>
      <c r="G5" s="191">
        <f t="shared" si="1"/>
        <v>606</v>
      </c>
      <c r="H5" s="191">
        <f t="shared" si="2"/>
        <v>158</v>
      </c>
    </row>
    <row r="6" spans="1:8">
      <c r="A6" s="189">
        <v>5</v>
      </c>
      <c r="B6" s="136" t="s">
        <v>97</v>
      </c>
      <c r="C6" s="191">
        <v>32168</v>
      </c>
      <c r="D6" s="191">
        <v>34419</v>
      </c>
      <c r="E6" s="191">
        <v>34487</v>
      </c>
      <c r="F6" s="139">
        <f t="shared" si="0"/>
        <v>7.2090276050733648E-2</v>
      </c>
      <c r="G6" s="191">
        <f t="shared" si="1"/>
        <v>2319</v>
      </c>
      <c r="H6" s="191">
        <f t="shared" si="2"/>
        <v>68</v>
      </c>
    </row>
    <row r="7" spans="1:8">
      <c r="A7" s="189">
        <v>6</v>
      </c>
      <c r="B7" s="136" t="s">
        <v>98</v>
      </c>
      <c r="C7" s="191">
        <v>868751</v>
      </c>
      <c r="D7" s="191">
        <v>885987</v>
      </c>
      <c r="E7" s="191">
        <v>901725</v>
      </c>
      <c r="F7" s="139">
        <f t="shared" si="0"/>
        <v>3.7955639763292359E-2</v>
      </c>
      <c r="G7" s="191">
        <f t="shared" si="1"/>
        <v>32974</v>
      </c>
      <c r="H7" s="191">
        <f t="shared" si="2"/>
        <v>15738</v>
      </c>
    </row>
    <row r="8" spans="1:8">
      <c r="A8" s="189">
        <v>7</v>
      </c>
      <c r="B8" s="136" t="s">
        <v>99</v>
      </c>
      <c r="C8" s="191">
        <v>424252</v>
      </c>
      <c r="D8" s="191">
        <v>441160</v>
      </c>
      <c r="E8" s="191">
        <v>444873</v>
      </c>
      <c r="F8" s="139">
        <f t="shared" si="0"/>
        <v>4.8605545760538549E-2</v>
      </c>
      <c r="G8" s="191">
        <f t="shared" si="1"/>
        <v>20621</v>
      </c>
      <c r="H8" s="191">
        <f t="shared" si="2"/>
        <v>3713</v>
      </c>
    </row>
    <row r="9" spans="1:8">
      <c r="A9" s="189">
        <v>8</v>
      </c>
      <c r="B9" s="136" t="s">
        <v>100</v>
      </c>
      <c r="C9" s="191">
        <v>19002</v>
      </c>
      <c r="D9" s="191">
        <v>19824</v>
      </c>
      <c r="E9" s="191">
        <v>20213</v>
      </c>
      <c r="F9" s="139">
        <f t="shared" si="0"/>
        <v>6.373013367013998E-2</v>
      </c>
      <c r="G9" s="191">
        <f t="shared" si="1"/>
        <v>1211</v>
      </c>
      <c r="H9" s="191">
        <f t="shared" si="2"/>
        <v>389</v>
      </c>
    </row>
    <row r="10" spans="1:8">
      <c r="A10" s="189">
        <v>9</v>
      </c>
      <c r="B10" s="136" t="s">
        <v>101</v>
      </c>
      <c r="C10" s="191">
        <v>127184</v>
      </c>
      <c r="D10" s="191">
        <v>136333</v>
      </c>
      <c r="E10" s="191">
        <v>138022</v>
      </c>
      <c r="F10" s="139">
        <f t="shared" si="0"/>
        <v>8.5215121398918098E-2</v>
      </c>
      <c r="G10" s="191">
        <f t="shared" si="1"/>
        <v>10838</v>
      </c>
      <c r="H10" s="191">
        <f t="shared" si="2"/>
        <v>1689</v>
      </c>
    </row>
    <row r="11" spans="1:8">
      <c r="A11" s="189">
        <v>10</v>
      </c>
      <c r="B11" s="136" t="s">
        <v>102</v>
      </c>
      <c r="C11" s="191">
        <v>137573</v>
      </c>
      <c r="D11" s="191">
        <v>147660</v>
      </c>
      <c r="E11" s="191">
        <v>148255</v>
      </c>
      <c r="F11" s="139">
        <f t="shared" si="0"/>
        <v>7.7646049733595984E-2</v>
      </c>
      <c r="G11" s="191">
        <f t="shared" si="1"/>
        <v>10682</v>
      </c>
      <c r="H11" s="191">
        <f t="shared" si="2"/>
        <v>595</v>
      </c>
    </row>
    <row r="12" spans="1:8">
      <c r="A12" s="189">
        <v>11</v>
      </c>
      <c r="B12" s="136" t="s">
        <v>103</v>
      </c>
      <c r="C12" s="191">
        <v>28856</v>
      </c>
      <c r="D12" s="191">
        <v>29541</v>
      </c>
      <c r="E12" s="191">
        <v>29904</v>
      </c>
      <c r="F12" s="139">
        <f t="shared" si="0"/>
        <v>3.6318270030496258E-2</v>
      </c>
      <c r="G12" s="191">
        <f t="shared" si="1"/>
        <v>1048</v>
      </c>
      <c r="H12" s="191">
        <f t="shared" si="2"/>
        <v>363</v>
      </c>
    </row>
    <row r="13" spans="1:8">
      <c r="A13" s="189">
        <v>12</v>
      </c>
      <c r="B13" s="136" t="s">
        <v>104</v>
      </c>
      <c r="C13" s="191">
        <v>16974</v>
      </c>
      <c r="D13" s="191">
        <v>17678</v>
      </c>
      <c r="E13" s="191">
        <v>18889</v>
      </c>
      <c r="F13" s="139">
        <f t="shared" si="0"/>
        <v>0.11281960645693413</v>
      </c>
      <c r="G13" s="191">
        <f t="shared" si="1"/>
        <v>1915</v>
      </c>
      <c r="H13" s="191">
        <f t="shared" si="2"/>
        <v>1211</v>
      </c>
    </row>
    <row r="14" spans="1:8">
      <c r="A14" s="189">
        <v>13</v>
      </c>
      <c r="B14" s="136" t="s">
        <v>105</v>
      </c>
      <c r="C14" s="191">
        <v>17575</v>
      </c>
      <c r="D14" s="191">
        <v>18992</v>
      </c>
      <c r="E14" s="191">
        <v>19452</v>
      </c>
      <c r="F14" s="139">
        <f t="shared" si="0"/>
        <v>0.10679943100995733</v>
      </c>
      <c r="G14" s="191">
        <f t="shared" si="1"/>
        <v>1877</v>
      </c>
      <c r="H14" s="191">
        <f t="shared" si="2"/>
        <v>460</v>
      </c>
    </row>
    <row r="15" spans="1:8">
      <c r="A15" s="189">
        <v>14</v>
      </c>
      <c r="B15" s="136" t="s">
        <v>106</v>
      </c>
      <c r="C15" s="191">
        <v>43271</v>
      </c>
      <c r="D15" s="191">
        <v>45917</v>
      </c>
      <c r="E15" s="191">
        <v>45878</v>
      </c>
      <c r="F15" s="139">
        <f t="shared" si="0"/>
        <v>6.0248203184580899E-2</v>
      </c>
      <c r="G15" s="191">
        <f t="shared" si="1"/>
        <v>2607</v>
      </c>
      <c r="H15" s="191">
        <f t="shared" si="2"/>
        <v>-39</v>
      </c>
    </row>
    <row r="16" spans="1:8">
      <c r="A16" s="189">
        <v>15</v>
      </c>
      <c r="B16" s="136" t="s">
        <v>107</v>
      </c>
      <c r="C16" s="191">
        <v>33468</v>
      </c>
      <c r="D16" s="191">
        <v>34386</v>
      </c>
      <c r="E16" s="191">
        <v>34600</v>
      </c>
      <c r="F16" s="139">
        <f t="shared" si="0"/>
        <v>3.3823353651248951E-2</v>
      </c>
      <c r="G16" s="191">
        <f t="shared" si="1"/>
        <v>1132</v>
      </c>
      <c r="H16" s="191">
        <f t="shared" si="2"/>
        <v>214</v>
      </c>
    </row>
    <row r="17" spans="1:8">
      <c r="A17" s="189">
        <v>16</v>
      </c>
      <c r="B17" s="136" t="s">
        <v>108</v>
      </c>
      <c r="C17" s="191">
        <v>478625</v>
      </c>
      <c r="D17" s="191">
        <v>496408</v>
      </c>
      <c r="E17" s="191">
        <v>502490</v>
      </c>
      <c r="F17" s="139">
        <f t="shared" si="0"/>
        <v>4.9861582658657616E-2</v>
      </c>
      <c r="G17" s="191">
        <f t="shared" si="1"/>
        <v>23865</v>
      </c>
      <c r="H17" s="191">
        <f t="shared" si="2"/>
        <v>6082</v>
      </c>
    </row>
    <row r="18" spans="1:8">
      <c r="A18" s="189">
        <v>17</v>
      </c>
      <c r="B18" s="136" t="s">
        <v>109</v>
      </c>
      <c r="C18" s="191">
        <v>63818</v>
      </c>
      <c r="D18" s="191">
        <v>67646</v>
      </c>
      <c r="E18" s="191">
        <v>69989</v>
      </c>
      <c r="F18" s="139">
        <f t="shared" si="0"/>
        <v>9.6696856686201385E-2</v>
      </c>
      <c r="G18" s="191">
        <f t="shared" si="1"/>
        <v>6171</v>
      </c>
      <c r="H18" s="191">
        <f t="shared" si="2"/>
        <v>2343</v>
      </c>
    </row>
    <row r="19" spans="1:8">
      <c r="A19" s="189">
        <v>18</v>
      </c>
      <c r="B19" s="136" t="s">
        <v>110</v>
      </c>
      <c r="C19" s="191">
        <v>17438</v>
      </c>
      <c r="D19" s="191">
        <v>18105</v>
      </c>
      <c r="E19" s="191">
        <v>18957</v>
      </c>
      <c r="F19" s="139">
        <f t="shared" si="0"/>
        <v>8.7108613373093238E-2</v>
      </c>
      <c r="G19" s="191">
        <f t="shared" si="1"/>
        <v>1519</v>
      </c>
      <c r="H19" s="191">
        <f t="shared" si="2"/>
        <v>852</v>
      </c>
    </row>
    <row r="20" spans="1:8">
      <c r="A20" s="189">
        <v>19</v>
      </c>
      <c r="B20" s="136" t="s">
        <v>111</v>
      </c>
      <c r="C20" s="191">
        <v>47390</v>
      </c>
      <c r="D20" s="191">
        <v>49128</v>
      </c>
      <c r="E20" s="191">
        <v>50601</v>
      </c>
      <c r="F20" s="139">
        <f t="shared" si="0"/>
        <v>6.775691074066259E-2</v>
      </c>
      <c r="G20" s="191">
        <f t="shared" si="1"/>
        <v>3211</v>
      </c>
      <c r="H20" s="191">
        <f t="shared" si="2"/>
        <v>1473</v>
      </c>
    </row>
    <row r="21" spans="1:8">
      <c r="A21" s="189">
        <v>20</v>
      </c>
      <c r="B21" s="136" t="s">
        <v>112</v>
      </c>
      <c r="C21" s="191">
        <v>157050</v>
      </c>
      <c r="D21" s="191">
        <v>162830</v>
      </c>
      <c r="E21" s="191">
        <v>164734</v>
      </c>
      <c r="F21" s="139">
        <f t="shared" si="0"/>
        <v>4.8927093282394141E-2</v>
      </c>
      <c r="G21" s="191">
        <f t="shared" si="1"/>
        <v>7684</v>
      </c>
      <c r="H21" s="191">
        <f t="shared" si="2"/>
        <v>1904</v>
      </c>
    </row>
    <row r="22" spans="1:8">
      <c r="A22" s="189">
        <v>21</v>
      </c>
      <c r="B22" s="136" t="s">
        <v>113</v>
      </c>
      <c r="C22" s="191">
        <v>100150</v>
      </c>
      <c r="D22" s="191">
        <v>103897</v>
      </c>
      <c r="E22" s="191">
        <v>105466</v>
      </c>
      <c r="F22" s="139">
        <f t="shared" si="0"/>
        <v>5.3080379430853718E-2</v>
      </c>
      <c r="G22" s="191">
        <f t="shared" si="1"/>
        <v>5316</v>
      </c>
      <c r="H22" s="191">
        <f t="shared" si="2"/>
        <v>1569</v>
      </c>
    </row>
    <row r="23" spans="1:8">
      <c r="A23" s="189">
        <v>22</v>
      </c>
      <c r="B23" s="136" t="s">
        <v>114</v>
      </c>
      <c r="C23" s="191">
        <v>47954</v>
      </c>
      <c r="D23" s="191">
        <v>50872</v>
      </c>
      <c r="E23" s="191">
        <v>51560</v>
      </c>
      <c r="F23" s="139">
        <f t="shared" si="0"/>
        <v>7.5197063852858986E-2</v>
      </c>
      <c r="G23" s="191">
        <f t="shared" si="1"/>
        <v>3606</v>
      </c>
      <c r="H23" s="191">
        <f t="shared" si="2"/>
        <v>688</v>
      </c>
    </row>
    <row r="24" spans="1:8">
      <c r="A24" s="189">
        <v>23</v>
      </c>
      <c r="B24" s="136" t="s">
        <v>115</v>
      </c>
      <c r="C24" s="191">
        <v>49425</v>
      </c>
      <c r="D24" s="191">
        <v>51618</v>
      </c>
      <c r="E24" s="191">
        <v>52854</v>
      </c>
      <c r="F24" s="139">
        <f t="shared" si="0"/>
        <v>6.9377845220030349E-2</v>
      </c>
      <c r="G24" s="191">
        <f t="shared" si="1"/>
        <v>3429</v>
      </c>
      <c r="H24" s="191">
        <f t="shared" si="2"/>
        <v>1236</v>
      </c>
    </row>
    <row r="25" spans="1:8">
      <c r="A25" s="189">
        <v>24</v>
      </c>
      <c r="B25" s="136" t="s">
        <v>116</v>
      </c>
      <c r="C25" s="191">
        <v>23034</v>
      </c>
      <c r="D25" s="191">
        <v>23285</v>
      </c>
      <c r="E25" s="191">
        <v>22580</v>
      </c>
      <c r="F25" s="139">
        <f t="shared" si="0"/>
        <v>-1.9709993922028306E-2</v>
      </c>
      <c r="G25" s="191">
        <f t="shared" si="1"/>
        <v>-454</v>
      </c>
      <c r="H25" s="191">
        <f t="shared" si="2"/>
        <v>-705</v>
      </c>
    </row>
    <row r="26" spans="1:8">
      <c r="A26" s="189">
        <v>25</v>
      </c>
      <c r="B26" s="136" t="s">
        <v>117</v>
      </c>
      <c r="C26" s="191">
        <v>59687</v>
      </c>
      <c r="D26" s="191">
        <v>61953</v>
      </c>
      <c r="E26" s="191">
        <v>64291</v>
      </c>
      <c r="F26" s="139">
        <f t="shared" si="0"/>
        <v>7.7135724697170241E-2</v>
      </c>
      <c r="G26" s="191">
        <f t="shared" si="1"/>
        <v>4604</v>
      </c>
      <c r="H26" s="191">
        <f t="shared" si="2"/>
        <v>2338</v>
      </c>
    </row>
    <row r="27" spans="1:8">
      <c r="A27" s="189">
        <v>26</v>
      </c>
      <c r="B27" s="136" t="s">
        <v>118</v>
      </c>
      <c r="C27" s="191">
        <v>117893</v>
      </c>
      <c r="D27" s="191">
        <v>117051</v>
      </c>
      <c r="E27" s="191">
        <v>120483</v>
      </c>
      <c r="F27" s="139">
        <f t="shared" si="0"/>
        <v>2.1969073651531473E-2</v>
      </c>
      <c r="G27" s="191">
        <f t="shared" si="1"/>
        <v>2590</v>
      </c>
      <c r="H27" s="191">
        <f t="shared" si="2"/>
        <v>3432</v>
      </c>
    </row>
    <row r="28" spans="1:8">
      <c r="A28" s="189">
        <v>27</v>
      </c>
      <c r="B28" s="136" t="s">
        <v>119</v>
      </c>
      <c r="C28" s="191">
        <v>200280</v>
      </c>
      <c r="D28" s="191">
        <v>202253</v>
      </c>
      <c r="E28" s="191">
        <v>205728</v>
      </c>
      <c r="F28" s="139">
        <f t="shared" si="0"/>
        <v>2.720191731575794E-2</v>
      </c>
      <c r="G28" s="191">
        <f t="shared" si="1"/>
        <v>5448</v>
      </c>
      <c r="H28" s="191">
        <f t="shared" si="2"/>
        <v>3475</v>
      </c>
    </row>
    <row r="29" spans="1:8">
      <c r="A29" s="189">
        <v>28</v>
      </c>
      <c r="B29" s="136" t="s">
        <v>120</v>
      </c>
      <c r="C29" s="191">
        <v>38611</v>
      </c>
      <c r="D29" s="191">
        <v>41213</v>
      </c>
      <c r="E29" s="191">
        <v>41713</v>
      </c>
      <c r="F29" s="139">
        <f t="shared" si="0"/>
        <v>8.033979953899148E-2</v>
      </c>
      <c r="G29" s="191">
        <f t="shared" si="1"/>
        <v>3102</v>
      </c>
      <c r="H29" s="191">
        <f t="shared" si="2"/>
        <v>500</v>
      </c>
    </row>
    <row r="30" spans="1:8">
      <c r="A30" s="189">
        <v>29</v>
      </c>
      <c r="B30" s="136" t="s">
        <v>121</v>
      </c>
      <c r="C30" s="191">
        <v>12759</v>
      </c>
      <c r="D30" s="191">
        <v>12460</v>
      </c>
      <c r="E30" s="191">
        <v>12566</v>
      </c>
      <c r="F30" s="139">
        <f t="shared" si="0"/>
        <v>-1.5126577317971629E-2</v>
      </c>
      <c r="G30" s="191">
        <f t="shared" si="1"/>
        <v>-193</v>
      </c>
      <c r="H30" s="191">
        <f t="shared" si="2"/>
        <v>106</v>
      </c>
    </row>
    <row r="31" spans="1:8">
      <c r="A31" s="189">
        <v>30</v>
      </c>
      <c r="B31" s="136" t="s">
        <v>122</v>
      </c>
      <c r="C31" s="191">
        <v>9255</v>
      </c>
      <c r="D31" s="191">
        <v>11302</v>
      </c>
      <c r="E31" s="191">
        <v>11342</v>
      </c>
      <c r="F31" s="139">
        <f t="shared" si="0"/>
        <v>0.22549972987574285</v>
      </c>
      <c r="G31" s="191">
        <f t="shared" si="1"/>
        <v>2087</v>
      </c>
      <c r="H31" s="191">
        <f t="shared" si="2"/>
        <v>40</v>
      </c>
    </row>
    <row r="32" spans="1:8">
      <c r="A32" s="189">
        <v>31</v>
      </c>
      <c r="B32" s="136" t="s">
        <v>123</v>
      </c>
      <c r="C32" s="191">
        <v>119029</v>
      </c>
      <c r="D32" s="191">
        <v>127566</v>
      </c>
      <c r="E32" s="191">
        <v>128503</v>
      </c>
      <c r="F32" s="139">
        <f t="shared" si="0"/>
        <v>7.9594048509186832E-2</v>
      </c>
      <c r="G32" s="191">
        <f t="shared" si="1"/>
        <v>9474</v>
      </c>
      <c r="H32" s="191">
        <f t="shared" si="2"/>
        <v>937</v>
      </c>
    </row>
    <row r="33" spans="1:8">
      <c r="A33" s="189">
        <v>32</v>
      </c>
      <c r="B33" s="136" t="s">
        <v>124</v>
      </c>
      <c r="C33" s="191">
        <v>46507</v>
      </c>
      <c r="D33" s="191">
        <v>49218</v>
      </c>
      <c r="E33" s="191">
        <v>50866</v>
      </c>
      <c r="F33" s="139">
        <f t="shared" si="0"/>
        <v>9.3727825918678911E-2</v>
      </c>
      <c r="G33" s="191">
        <f t="shared" si="1"/>
        <v>4359</v>
      </c>
      <c r="H33" s="191">
        <f t="shared" si="2"/>
        <v>1648</v>
      </c>
    </row>
    <row r="34" spans="1:8">
      <c r="A34" s="189">
        <v>33</v>
      </c>
      <c r="B34" s="136" t="s">
        <v>125</v>
      </c>
      <c r="C34" s="191">
        <v>190837</v>
      </c>
      <c r="D34" s="191">
        <v>199480</v>
      </c>
      <c r="E34" s="191">
        <v>201734</v>
      </c>
      <c r="F34" s="139">
        <f t="shared" si="0"/>
        <v>5.7101086267338091E-2</v>
      </c>
      <c r="G34" s="191">
        <f t="shared" si="1"/>
        <v>10897</v>
      </c>
      <c r="H34" s="191">
        <f t="shared" si="2"/>
        <v>2254</v>
      </c>
    </row>
    <row r="35" spans="1:8">
      <c r="A35" s="189">
        <v>34</v>
      </c>
      <c r="B35" s="136" t="s">
        <v>126</v>
      </c>
      <c r="C35" s="191">
        <v>3192588</v>
      </c>
      <c r="D35" s="191">
        <v>3258084</v>
      </c>
      <c r="E35" s="191">
        <v>3290095</v>
      </c>
      <c r="F35" s="139">
        <f t="shared" si="0"/>
        <v>3.0541679665525272E-2</v>
      </c>
      <c r="G35" s="191">
        <f t="shared" si="1"/>
        <v>97507</v>
      </c>
      <c r="H35" s="191">
        <f t="shared" si="2"/>
        <v>32011</v>
      </c>
    </row>
    <row r="36" spans="1:8">
      <c r="A36" s="189">
        <v>35</v>
      </c>
      <c r="B36" s="136" t="s">
        <v>127</v>
      </c>
      <c r="C36" s="191">
        <v>696375</v>
      </c>
      <c r="D36" s="191">
        <v>721226</v>
      </c>
      <c r="E36" s="191">
        <v>725261</v>
      </c>
      <c r="F36" s="139">
        <f t="shared" si="0"/>
        <v>4.1480524142882787E-2</v>
      </c>
      <c r="G36" s="191">
        <f t="shared" si="1"/>
        <v>28886</v>
      </c>
      <c r="H36" s="191">
        <f t="shared" si="2"/>
        <v>4035</v>
      </c>
    </row>
    <row r="37" spans="1:8">
      <c r="A37" s="189">
        <v>36</v>
      </c>
      <c r="B37" s="136" t="s">
        <v>128</v>
      </c>
      <c r="C37" s="191">
        <v>16272</v>
      </c>
      <c r="D37" s="191">
        <v>19758</v>
      </c>
      <c r="E37" s="191">
        <v>18539</v>
      </c>
      <c r="F37" s="139">
        <f t="shared" si="0"/>
        <v>0.13931907571288102</v>
      </c>
      <c r="G37" s="191">
        <f t="shared" si="1"/>
        <v>2267</v>
      </c>
      <c r="H37" s="191">
        <f t="shared" si="2"/>
        <v>-1219</v>
      </c>
    </row>
    <row r="38" spans="1:8">
      <c r="A38" s="189">
        <v>37</v>
      </c>
      <c r="B38" s="136" t="s">
        <v>129</v>
      </c>
      <c r="C38" s="191">
        <v>39030</v>
      </c>
      <c r="D38" s="191">
        <v>41493</v>
      </c>
      <c r="E38" s="191">
        <v>41399</v>
      </c>
      <c r="F38" s="139">
        <f t="shared" si="0"/>
        <v>6.0696899820650782E-2</v>
      </c>
      <c r="G38" s="191">
        <f t="shared" si="1"/>
        <v>2369</v>
      </c>
      <c r="H38" s="191">
        <f t="shared" si="2"/>
        <v>-94</v>
      </c>
    </row>
    <row r="39" spans="1:8">
      <c r="A39" s="189">
        <v>38</v>
      </c>
      <c r="B39" s="136" t="s">
        <v>130</v>
      </c>
      <c r="C39" s="191">
        <v>176012</v>
      </c>
      <c r="D39" s="191">
        <v>178198</v>
      </c>
      <c r="E39" s="191">
        <v>182964</v>
      </c>
      <c r="F39" s="139">
        <f t="shared" si="0"/>
        <v>3.949730700179533E-2</v>
      </c>
      <c r="G39" s="191">
        <f t="shared" si="1"/>
        <v>6952</v>
      </c>
      <c r="H39" s="191">
        <f t="shared" si="2"/>
        <v>4766</v>
      </c>
    </row>
    <row r="40" spans="1:8">
      <c r="A40" s="189">
        <v>39</v>
      </c>
      <c r="B40" s="136" t="s">
        <v>131</v>
      </c>
      <c r="C40" s="191">
        <v>44260</v>
      </c>
      <c r="D40" s="191">
        <v>46870</v>
      </c>
      <c r="E40" s="191">
        <v>48162</v>
      </c>
      <c r="F40" s="139">
        <f t="shared" si="0"/>
        <v>8.8160867600542245E-2</v>
      </c>
      <c r="G40" s="191">
        <f t="shared" si="1"/>
        <v>3902</v>
      </c>
      <c r="H40" s="191">
        <f t="shared" si="2"/>
        <v>1292</v>
      </c>
    </row>
    <row r="41" spans="1:8">
      <c r="A41" s="189">
        <v>40</v>
      </c>
      <c r="B41" s="136" t="s">
        <v>132</v>
      </c>
      <c r="C41" s="191">
        <v>21434</v>
      </c>
      <c r="D41" s="191">
        <v>21223</v>
      </c>
      <c r="E41" s="191">
        <v>21416</v>
      </c>
      <c r="F41" s="139">
        <f t="shared" si="0"/>
        <v>-8.397872538956798E-4</v>
      </c>
      <c r="G41" s="191">
        <f t="shared" si="1"/>
        <v>-18</v>
      </c>
      <c r="H41" s="191">
        <f t="shared" si="2"/>
        <v>193</v>
      </c>
    </row>
    <row r="42" spans="1:8">
      <c r="A42" s="189">
        <v>41</v>
      </c>
      <c r="B42" s="136" t="s">
        <v>133</v>
      </c>
      <c r="C42" s="191">
        <v>324984</v>
      </c>
      <c r="D42" s="191">
        <v>339838</v>
      </c>
      <c r="E42" s="191">
        <v>344440</v>
      </c>
      <c r="F42" s="139">
        <f t="shared" si="0"/>
        <v>5.9867562710779608E-2</v>
      </c>
      <c r="G42" s="191">
        <f t="shared" si="1"/>
        <v>19456</v>
      </c>
      <c r="H42" s="191">
        <f t="shared" si="2"/>
        <v>4602</v>
      </c>
    </row>
    <row r="43" spans="1:8">
      <c r="A43" s="189">
        <v>42</v>
      </c>
      <c r="B43" s="136" t="s">
        <v>134</v>
      </c>
      <c r="C43" s="191">
        <v>239817</v>
      </c>
      <c r="D43" s="191">
        <v>256111</v>
      </c>
      <c r="E43" s="191">
        <v>258717</v>
      </c>
      <c r="F43" s="139">
        <f t="shared" si="0"/>
        <v>7.8810092695680456E-2</v>
      </c>
      <c r="G43" s="191">
        <f t="shared" si="1"/>
        <v>18900</v>
      </c>
      <c r="H43" s="191">
        <f t="shared" si="2"/>
        <v>2606</v>
      </c>
    </row>
    <row r="44" spans="1:8">
      <c r="A44" s="189">
        <v>43</v>
      </c>
      <c r="B44" s="136" t="s">
        <v>135</v>
      </c>
      <c r="C44" s="191">
        <v>62467</v>
      </c>
      <c r="D44" s="191">
        <v>62326</v>
      </c>
      <c r="E44" s="191">
        <v>63810</v>
      </c>
      <c r="F44" s="139">
        <f t="shared" si="0"/>
        <v>2.1499351657675251E-2</v>
      </c>
      <c r="G44" s="191">
        <f t="shared" si="1"/>
        <v>1343</v>
      </c>
      <c r="H44" s="191">
        <f t="shared" si="2"/>
        <v>1484</v>
      </c>
    </row>
    <row r="45" spans="1:8">
      <c r="A45" s="189">
        <v>44</v>
      </c>
      <c r="B45" s="136" t="s">
        <v>136</v>
      </c>
      <c r="C45" s="191">
        <v>72509</v>
      </c>
      <c r="D45" s="191">
        <v>73378</v>
      </c>
      <c r="E45" s="191">
        <v>74396</v>
      </c>
      <c r="F45" s="139">
        <f t="shared" si="0"/>
        <v>2.6024355597236204E-2</v>
      </c>
      <c r="G45" s="191">
        <f t="shared" si="1"/>
        <v>1887</v>
      </c>
      <c r="H45" s="191">
        <f t="shared" si="2"/>
        <v>1018</v>
      </c>
    </row>
    <row r="46" spans="1:8">
      <c r="A46" s="189">
        <v>45</v>
      </c>
      <c r="B46" s="136" t="s">
        <v>137</v>
      </c>
      <c r="C46" s="191">
        <v>153548</v>
      </c>
      <c r="D46" s="191">
        <v>161205</v>
      </c>
      <c r="E46" s="191">
        <v>164566</v>
      </c>
      <c r="F46" s="139">
        <f t="shared" si="0"/>
        <v>7.1756063250579621E-2</v>
      </c>
      <c r="G46" s="191">
        <f t="shared" si="1"/>
        <v>11018</v>
      </c>
      <c r="H46" s="191">
        <f t="shared" si="2"/>
        <v>3361</v>
      </c>
    </row>
    <row r="47" spans="1:8">
      <c r="A47" s="189">
        <v>46</v>
      </c>
      <c r="B47" s="136" t="s">
        <v>138</v>
      </c>
      <c r="C47" s="191">
        <v>93157</v>
      </c>
      <c r="D47" s="191">
        <v>99668</v>
      </c>
      <c r="E47" s="191">
        <v>103267</v>
      </c>
      <c r="F47" s="139">
        <f t="shared" si="0"/>
        <v>0.10852646607340297</v>
      </c>
      <c r="G47" s="191">
        <f t="shared" si="1"/>
        <v>10110</v>
      </c>
      <c r="H47" s="191">
        <f t="shared" si="2"/>
        <v>3599</v>
      </c>
    </row>
    <row r="48" spans="1:8">
      <c r="A48" s="189">
        <v>47</v>
      </c>
      <c r="B48" s="136" t="s">
        <v>139</v>
      </c>
      <c r="C48" s="191">
        <v>45558</v>
      </c>
      <c r="D48" s="191">
        <v>48256</v>
      </c>
      <c r="E48" s="191">
        <v>49525</v>
      </c>
      <c r="F48" s="139">
        <f t="shared" si="0"/>
        <v>8.707581544404934E-2</v>
      </c>
      <c r="G48" s="191">
        <f t="shared" si="1"/>
        <v>3967</v>
      </c>
      <c r="H48" s="191">
        <f t="shared" si="2"/>
        <v>1269</v>
      </c>
    </row>
    <row r="49" spans="1:8">
      <c r="A49" s="189">
        <v>48</v>
      </c>
      <c r="B49" s="136" t="s">
        <v>140</v>
      </c>
      <c r="C49" s="191">
        <v>190637</v>
      </c>
      <c r="D49" s="191">
        <v>202468</v>
      </c>
      <c r="E49" s="191">
        <v>199867</v>
      </c>
      <c r="F49" s="139">
        <f t="shared" si="0"/>
        <v>4.8416624264964306E-2</v>
      </c>
      <c r="G49" s="191">
        <f t="shared" si="1"/>
        <v>9230</v>
      </c>
      <c r="H49" s="191">
        <f t="shared" si="2"/>
        <v>-2601</v>
      </c>
    </row>
    <row r="50" spans="1:8">
      <c r="A50" s="189">
        <v>49</v>
      </c>
      <c r="B50" s="136" t="s">
        <v>141</v>
      </c>
      <c r="C50" s="191">
        <v>16344</v>
      </c>
      <c r="D50" s="191">
        <v>15975</v>
      </c>
      <c r="E50" s="191">
        <v>16316</v>
      </c>
      <c r="F50" s="139">
        <f t="shared" si="0"/>
        <v>-1.7131669114047968E-3</v>
      </c>
      <c r="G50" s="191">
        <f t="shared" si="1"/>
        <v>-28</v>
      </c>
      <c r="H50" s="191">
        <f t="shared" si="2"/>
        <v>341</v>
      </c>
    </row>
    <row r="51" spans="1:8">
      <c r="A51" s="189">
        <v>50</v>
      </c>
      <c r="B51" s="136" t="s">
        <v>142</v>
      </c>
      <c r="C51" s="191">
        <v>37639</v>
      </c>
      <c r="D51" s="191">
        <v>38720</v>
      </c>
      <c r="E51" s="191">
        <v>40228</v>
      </c>
      <c r="F51" s="139">
        <f t="shared" si="0"/>
        <v>6.8785036796939342E-2</v>
      </c>
      <c r="G51" s="191">
        <f t="shared" si="1"/>
        <v>2589</v>
      </c>
      <c r="H51" s="191">
        <f t="shared" si="2"/>
        <v>1508</v>
      </c>
    </row>
    <row r="52" spans="1:8">
      <c r="A52" s="189">
        <v>51</v>
      </c>
      <c r="B52" s="136" t="s">
        <v>143</v>
      </c>
      <c r="C52" s="191">
        <v>30919</v>
      </c>
      <c r="D52" s="191">
        <v>34274</v>
      </c>
      <c r="E52" s="191">
        <v>35057</v>
      </c>
      <c r="F52" s="139">
        <f t="shared" si="0"/>
        <v>0.13383356512176978</v>
      </c>
      <c r="G52" s="191">
        <f t="shared" si="1"/>
        <v>4138</v>
      </c>
      <c r="H52" s="191">
        <f t="shared" si="2"/>
        <v>783</v>
      </c>
    </row>
    <row r="53" spans="1:8">
      <c r="A53" s="189">
        <v>52</v>
      </c>
      <c r="B53" s="136" t="s">
        <v>144</v>
      </c>
      <c r="C53" s="191">
        <v>60783</v>
      </c>
      <c r="D53" s="191">
        <v>61958</v>
      </c>
      <c r="E53" s="191">
        <v>61064</v>
      </c>
      <c r="F53" s="139">
        <f t="shared" si="0"/>
        <v>4.6230031423259797E-3</v>
      </c>
      <c r="G53" s="191">
        <f t="shared" si="1"/>
        <v>281</v>
      </c>
      <c r="H53" s="191">
        <f t="shared" si="2"/>
        <v>-894</v>
      </c>
    </row>
    <row r="54" spans="1:8">
      <c r="A54" s="189">
        <v>53</v>
      </c>
      <c r="B54" s="136" t="s">
        <v>145</v>
      </c>
      <c r="C54" s="191">
        <v>41572</v>
      </c>
      <c r="D54" s="191">
        <v>41438</v>
      </c>
      <c r="E54" s="191">
        <v>42970</v>
      </c>
      <c r="F54" s="139">
        <f t="shared" si="0"/>
        <v>3.362840373328202E-2</v>
      </c>
      <c r="G54" s="191">
        <f t="shared" si="1"/>
        <v>1398</v>
      </c>
      <c r="H54" s="191">
        <f t="shared" si="2"/>
        <v>1532</v>
      </c>
    </row>
    <row r="55" spans="1:8">
      <c r="A55" s="189">
        <v>54</v>
      </c>
      <c r="B55" s="136" t="s">
        <v>146</v>
      </c>
      <c r="C55" s="191">
        <v>121865</v>
      </c>
      <c r="D55" s="191">
        <v>129746</v>
      </c>
      <c r="E55" s="191">
        <v>131719</v>
      </c>
      <c r="F55" s="139">
        <f t="shared" si="0"/>
        <v>8.0859967997374146E-2</v>
      </c>
      <c r="G55" s="191">
        <f t="shared" si="1"/>
        <v>9854</v>
      </c>
      <c r="H55" s="191">
        <f t="shared" si="2"/>
        <v>1973</v>
      </c>
    </row>
    <row r="56" spans="1:8">
      <c r="A56" s="189">
        <v>55</v>
      </c>
      <c r="B56" s="136" t="s">
        <v>147</v>
      </c>
      <c r="C56" s="191">
        <v>131239</v>
      </c>
      <c r="D56" s="191">
        <v>135712</v>
      </c>
      <c r="E56" s="191">
        <v>137916</v>
      </c>
      <c r="F56" s="139">
        <f t="shared" si="0"/>
        <v>5.0876644899763027E-2</v>
      </c>
      <c r="G56" s="191">
        <f t="shared" si="1"/>
        <v>6677</v>
      </c>
      <c r="H56" s="191">
        <f t="shared" si="2"/>
        <v>2204</v>
      </c>
    </row>
    <row r="57" spans="1:8">
      <c r="A57" s="189">
        <v>56</v>
      </c>
      <c r="B57" s="136" t="s">
        <v>148</v>
      </c>
      <c r="C57" s="191">
        <v>16441</v>
      </c>
      <c r="D57" s="191">
        <v>16120</v>
      </c>
      <c r="E57" s="191">
        <v>16401</v>
      </c>
      <c r="F57" s="139">
        <f t="shared" si="0"/>
        <v>-2.4329420351560122E-3</v>
      </c>
      <c r="G57" s="191">
        <f t="shared" si="1"/>
        <v>-40</v>
      </c>
      <c r="H57" s="191">
        <f t="shared" si="2"/>
        <v>281</v>
      </c>
    </row>
    <row r="58" spans="1:8">
      <c r="A58" s="189">
        <v>57</v>
      </c>
      <c r="B58" s="136" t="s">
        <v>149</v>
      </c>
      <c r="C58" s="191">
        <v>20229</v>
      </c>
      <c r="D58" s="191">
        <v>21281</v>
      </c>
      <c r="E58" s="191">
        <v>22146</v>
      </c>
      <c r="F58" s="139">
        <f t="shared" si="0"/>
        <v>9.4764941420732607E-2</v>
      </c>
      <c r="G58" s="191">
        <f t="shared" si="1"/>
        <v>1917</v>
      </c>
      <c r="H58" s="191">
        <f t="shared" si="2"/>
        <v>865</v>
      </c>
    </row>
    <row r="59" spans="1:8">
      <c r="A59" s="189">
        <v>58</v>
      </c>
      <c r="B59" s="136" t="s">
        <v>150</v>
      </c>
      <c r="C59" s="191">
        <v>60099</v>
      </c>
      <c r="D59" s="191">
        <v>64386</v>
      </c>
      <c r="E59" s="191">
        <v>65392</v>
      </c>
      <c r="F59" s="139">
        <f t="shared" si="0"/>
        <v>8.807134894091416E-2</v>
      </c>
      <c r="G59" s="191">
        <f t="shared" si="1"/>
        <v>5293</v>
      </c>
      <c r="H59" s="191">
        <f t="shared" si="2"/>
        <v>1006</v>
      </c>
    </row>
    <row r="60" spans="1:8">
      <c r="A60" s="189">
        <v>59</v>
      </c>
      <c r="B60" s="136" t="s">
        <v>151</v>
      </c>
      <c r="C60" s="191">
        <v>167454</v>
      </c>
      <c r="D60" s="191">
        <v>174990</v>
      </c>
      <c r="E60" s="191">
        <v>178802</v>
      </c>
      <c r="F60" s="139">
        <f t="shared" si="0"/>
        <v>6.7767864607593722E-2</v>
      </c>
      <c r="G60" s="191">
        <f t="shared" si="1"/>
        <v>11348</v>
      </c>
      <c r="H60" s="191">
        <f t="shared" si="2"/>
        <v>3812</v>
      </c>
    </row>
    <row r="61" spans="1:8">
      <c r="A61" s="189">
        <v>60</v>
      </c>
      <c r="B61" s="136" t="s">
        <v>152</v>
      </c>
      <c r="C61" s="191">
        <v>45140</v>
      </c>
      <c r="D61" s="191">
        <v>48252</v>
      </c>
      <c r="E61" s="191">
        <v>48326</v>
      </c>
      <c r="F61" s="139">
        <f t="shared" si="0"/>
        <v>7.0580416482055833E-2</v>
      </c>
      <c r="G61" s="191">
        <f t="shared" si="1"/>
        <v>3186</v>
      </c>
      <c r="H61" s="191">
        <f t="shared" si="2"/>
        <v>74</v>
      </c>
    </row>
    <row r="62" spans="1:8">
      <c r="A62" s="189">
        <v>61</v>
      </c>
      <c r="B62" s="136" t="s">
        <v>153</v>
      </c>
      <c r="C62" s="191">
        <v>98058</v>
      </c>
      <c r="D62" s="191">
        <v>99248</v>
      </c>
      <c r="E62" s="191">
        <v>101576</v>
      </c>
      <c r="F62" s="139">
        <f t="shared" si="0"/>
        <v>3.5876726019294702E-2</v>
      </c>
      <c r="G62" s="191">
        <f t="shared" si="1"/>
        <v>3518</v>
      </c>
      <c r="H62" s="191">
        <f t="shared" si="2"/>
        <v>2328</v>
      </c>
    </row>
    <row r="63" spans="1:8">
      <c r="A63" s="189">
        <v>62</v>
      </c>
      <c r="B63" s="136" t="s">
        <v>154</v>
      </c>
      <c r="C63" s="191">
        <v>6893</v>
      </c>
      <c r="D63" s="191">
        <v>7282</v>
      </c>
      <c r="E63" s="191">
        <v>7336</v>
      </c>
      <c r="F63" s="139">
        <f t="shared" si="0"/>
        <v>6.4268098070506305E-2</v>
      </c>
      <c r="G63" s="191">
        <f t="shared" si="1"/>
        <v>443</v>
      </c>
      <c r="H63" s="191">
        <f t="shared" si="2"/>
        <v>54</v>
      </c>
    </row>
    <row r="64" spans="1:8">
      <c r="A64" s="189">
        <v>63</v>
      </c>
      <c r="B64" s="136" t="s">
        <v>155</v>
      </c>
      <c r="C64" s="191">
        <v>81781</v>
      </c>
      <c r="D64" s="191">
        <v>85436</v>
      </c>
      <c r="E64" s="191">
        <v>86642</v>
      </c>
      <c r="F64" s="139">
        <f t="shared" si="0"/>
        <v>5.943923405191915E-2</v>
      </c>
      <c r="G64" s="191">
        <f t="shared" si="1"/>
        <v>4861</v>
      </c>
      <c r="H64" s="191">
        <f t="shared" si="2"/>
        <v>1206</v>
      </c>
    </row>
    <row r="65" spans="1:8">
      <c r="A65" s="189">
        <v>64</v>
      </c>
      <c r="B65" s="136" t="s">
        <v>156</v>
      </c>
      <c r="C65" s="191">
        <v>48850</v>
      </c>
      <c r="D65" s="191">
        <v>48056</v>
      </c>
      <c r="E65" s="191">
        <v>49325</v>
      </c>
      <c r="F65" s="139">
        <f t="shared" si="0"/>
        <v>9.723643807574206E-3</v>
      </c>
      <c r="G65" s="191">
        <f t="shared" si="1"/>
        <v>475</v>
      </c>
      <c r="H65" s="191">
        <f t="shared" si="2"/>
        <v>1269</v>
      </c>
    </row>
    <row r="66" spans="1:8">
      <c r="A66" s="189">
        <v>65</v>
      </c>
      <c r="B66" s="136" t="s">
        <v>157</v>
      </c>
      <c r="C66" s="191">
        <v>49230</v>
      </c>
      <c r="D66" s="191">
        <v>53257</v>
      </c>
      <c r="E66" s="191">
        <v>53954</v>
      </c>
      <c r="F66" s="139">
        <f t="shared" si="0"/>
        <v>9.5957749339833434E-2</v>
      </c>
      <c r="G66" s="191">
        <f t="shared" si="1"/>
        <v>4724</v>
      </c>
      <c r="H66" s="191">
        <f t="shared" si="2"/>
        <v>697</v>
      </c>
    </row>
    <row r="67" spans="1:8">
      <c r="A67" s="189">
        <v>66</v>
      </c>
      <c r="B67" s="136" t="s">
        <v>158</v>
      </c>
      <c r="C67" s="191">
        <v>30854</v>
      </c>
      <c r="D67" s="191">
        <v>31963</v>
      </c>
      <c r="E67" s="191">
        <v>33081</v>
      </c>
      <c r="F67" s="139">
        <f t="shared" ref="F67:F83" si="3">(E67-C67)/C67</f>
        <v>7.2178647825241457E-2</v>
      </c>
      <c r="G67" s="191">
        <f t="shared" ref="G67:G83" si="4">E67-C67</f>
        <v>2227</v>
      </c>
      <c r="H67" s="191">
        <f t="shared" ref="H67:H83" si="5">E67-D67</f>
        <v>1118</v>
      </c>
    </row>
    <row r="68" spans="1:8">
      <c r="A68" s="189">
        <v>67</v>
      </c>
      <c r="B68" s="136" t="s">
        <v>159</v>
      </c>
      <c r="C68" s="191">
        <v>63612</v>
      </c>
      <c r="D68" s="191">
        <v>63637</v>
      </c>
      <c r="E68" s="191">
        <v>65437</v>
      </c>
      <c r="F68" s="139">
        <f t="shared" si="3"/>
        <v>2.868955542979312E-2</v>
      </c>
      <c r="G68" s="191">
        <f t="shared" si="4"/>
        <v>1825</v>
      </c>
      <c r="H68" s="191">
        <f t="shared" si="5"/>
        <v>1800</v>
      </c>
    </row>
    <row r="69" spans="1:8">
      <c r="A69" s="189">
        <v>68</v>
      </c>
      <c r="B69" s="136" t="s">
        <v>160</v>
      </c>
      <c r="C69" s="191">
        <v>34835</v>
      </c>
      <c r="D69" s="191">
        <v>36645</v>
      </c>
      <c r="E69" s="191">
        <v>37606</v>
      </c>
      <c r="F69" s="139">
        <f t="shared" si="3"/>
        <v>7.9546433185015072E-2</v>
      </c>
      <c r="G69" s="191">
        <f t="shared" si="4"/>
        <v>2771</v>
      </c>
      <c r="H69" s="191">
        <f t="shared" si="5"/>
        <v>961</v>
      </c>
    </row>
    <row r="70" spans="1:8">
      <c r="A70" s="189">
        <v>69</v>
      </c>
      <c r="B70" s="136" t="s">
        <v>161</v>
      </c>
      <c r="C70" s="191">
        <v>6496</v>
      </c>
      <c r="D70" s="191">
        <v>7222</v>
      </c>
      <c r="E70" s="191">
        <v>7283</v>
      </c>
      <c r="F70" s="139">
        <f t="shared" si="3"/>
        <v>0.12115147783251232</v>
      </c>
      <c r="G70" s="191">
        <f t="shared" si="4"/>
        <v>787</v>
      </c>
      <c r="H70" s="191">
        <f t="shared" si="5"/>
        <v>61</v>
      </c>
    </row>
    <row r="71" spans="1:8">
      <c r="A71" s="189">
        <v>70</v>
      </c>
      <c r="B71" s="136" t="s">
        <v>162</v>
      </c>
      <c r="C71" s="191">
        <v>27195</v>
      </c>
      <c r="D71" s="191">
        <v>28723</v>
      </c>
      <c r="E71" s="191">
        <v>29211</v>
      </c>
      <c r="F71" s="139">
        <f t="shared" si="3"/>
        <v>7.4131274131274127E-2</v>
      </c>
      <c r="G71" s="191">
        <f t="shared" si="4"/>
        <v>2016</v>
      </c>
      <c r="H71" s="191">
        <f t="shared" si="5"/>
        <v>488</v>
      </c>
    </row>
    <row r="72" spans="1:8">
      <c r="A72" s="189">
        <v>71</v>
      </c>
      <c r="B72" s="136" t="s">
        <v>163</v>
      </c>
      <c r="C72" s="191">
        <v>26751</v>
      </c>
      <c r="D72" s="191">
        <v>26773</v>
      </c>
      <c r="E72" s="191">
        <v>27519</v>
      </c>
      <c r="F72" s="139">
        <f t="shared" si="3"/>
        <v>2.8709207132443647E-2</v>
      </c>
      <c r="G72" s="191">
        <f t="shared" si="4"/>
        <v>768</v>
      </c>
      <c r="H72" s="191">
        <f t="shared" si="5"/>
        <v>746</v>
      </c>
    </row>
    <row r="73" spans="1:8">
      <c r="A73" s="189">
        <v>72</v>
      </c>
      <c r="B73" s="136" t="s">
        <v>164</v>
      </c>
      <c r="C73" s="191">
        <v>34960</v>
      </c>
      <c r="D73" s="191">
        <v>34690</v>
      </c>
      <c r="E73" s="191">
        <v>35904</v>
      </c>
      <c r="F73" s="139">
        <f t="shared" si="3"/>
        <v>2.7002288329519449E-2</v>
      </c>
      <c r="G73" s="191">
        <f t="shared" si="4"/>
        <v>944</v>
      </c>
      <c r="H73" s="191">
        <f t="shared" si="5"/>
        <v>1214</v>
      </c>
    </row>
    <row r="74" spans="1:8">
      <c r="A74" s="189">
        <v>73</v>
      </c>
      <c r="B74" s="136" t="s">
        <v>165</v>
      </c>
      <c r="C74" s="191">
        <v>22567</v>
      </c>
      <c r="D74" s="191">
        <v>23619</v>
      </c>
      <c r="E74" s="191">
        <v>23575</v>
      </c>
      <c r="F74" s="139">
        <f t="shared" si="3"/>
        <v>4.4666991624939069E-2</v>
      </c>
      <c r="G74" s="191">
        <f t="shared" si="4"/>
        <v>1008</v>
      </c>
      <c r="H74" s="191">
        <f t="shared" si="5"/>
        <v>-44</v>
      </c>
    </row>
    <row r="75" spans="1:8">
      <c r="A75" s="189">
        <v>74</v>
      </c>
      <c r="B75" s="136" t="s">
        <v>166</v>
      </c>
      <c r="C75" s="191">
        <v>22942</v>
      </c>
      <c r="D75" s="191">
        <v>23496</v>
      </c>
      <c r="E75" s="191">
        <v>24167</v>
      </c>
      <c r="F75" s="139">
        <f t="shared" si="3"/>
        <v>5.3395519135210533E-2</v>
      </c>
      <c r="G75" s="191">
        <f t="shared" si="4"/>
        <v>1225</v>
      </c>
      <c r="H75" s="191">
        <f t="shared" si="5"/>
        <v>671</v>
      </c>
    </row>
    <row r="76" spans="1:8">
      <c r="A76" s="189">
        <v>75</v>
      </c>
      <c r="B76" s="136" t="s">
        <v>167</v>
      </c>
      <c r="C76" s="191">
        <v>6337</v>
      </c>
      <c r="D76" s="191">
        <v>8032</v>
      </c>
      <c r="E76" s="191">
        <v>8278</v>
      </c>
      <c r="F76" s="139">
        <f t="shared" si="3"/>
        <v>0.30629635474199146</v>
      </c>
      <c r="G76" s="191">
        <f t="shared" si="4"/>
        <v>1941</v>
      </c>
      <c r="H76" s="191">
        <f t="shared" si="5"/>
        <v>246</v>
      </c>
    </row>
    <row r="77" spans="1:8">
      <c r="A77" s="189">
        <v>76</v>
      </c>
      <c r="B77" s="136" t="s">
        <v>168</v>
      </c>
      <c r="C77" s="191">
        <v>11000</v>
      </c>
      <c r="D77" s="191">
        <v>12073</v>
      </c>
      <c r="E77" s="191">
        <v>11881</v>
      </c>
      <c r="F77" s="139">
        <f t="shared" si="3"/>
        <v>8.0090909090909088E-2</v>
      </c>
      <c r="G77" s="191">
        <f t="shared" si="4"/>
        <v>881</v>
      </c>
      <c r="H77" s="191">
        <f t="shared" si="5"/>
        <v>-192</v>
      </c>
    </row>
    <row r="78" spans="1:8">
      <c r="A78" s="189">
        <v>77</v>
      </c>
      <c r="B78" s="136" t="s">
        <v>169</v>
      </c>
      <c r="C78" s="191">
        <v>34481</v>
      </c>
      <c r="D78" s="191">
        <v>36826</v>
      </c>
      <c r="E78" s="191">
        <v>37402</v>
      </c>
      <c r="F78" s="139">
        <f t="shared" si="3"/>
        <v>8.4713320379339346E-2</v>
      </c>
      <c r="G78" s="191">
        <f t="shared" si="4"/>
        <v>2921</v>
      </c>
      <c r="H78" s="191">
        <f t="shared" si="5"/>
        <v>576</v>
      </c>
    </row>
    <row r="79" spans="1:8">
      <c r="A79" s="189">
        <v>78</v>
      </c>
      <c r="B79" s="136" t="s">
        <v>170</v>
      </c>
      <c r="C79" s="191">
        <v>29563</v>
      </c>
      <c r="D79" s="191">
        <v>29506</v>
      </c>
      <c r="E79" s="191">
        <v>30739</v>
      </c>
      <c r="F79" s="139">
        <f t="shared" si="3"/>
        <v>3.9779454047288838E-2</v>
      </c>
      <c r="G79" s="191">
        <f t="shared" si="4"/>
        <v>1176</v>
      </c>
      <c r="H79" s="191">
        <f t="shared" si="5"/>
        <v>1233</v>
      </c>
    </row>
    <row r="80" spans="1:8">
      <c r="A80" s="189">
        <v>79</v>
      </c>
      <c r="B80" s="136" t="s">
        <v>171</v>
      </c>
      <c r="C80" s="191">
        <v>9407</v>
      </c>
      <c r="D80" s="191">
        <v>10879</v>
      </c>
      <c r="E80" s="191">
        <v>10072</v>
      </c>
      <c r="F80" s="139">
        <f t="shared" si="3"/>
        <v>7.0692037844158603E-2</v>
      </c>
      <c r="G80" s="191">
        <f t="shared" si="4"/>
        <v>665</v>
      </c>
      <c r="H80" s="191">
        <f t="shared" si="5"/>
        <v>-807</v>
      </c>
    </row>
    <row r="81" spans="1:8">
      <c r="A81" s="189">
        <v>80</v>
      </c>
      <c r="B81" s="136" t="s">
        <v>172</v>
      </c>
      <c r="C81" s="191">
        <v>40422</v>
      </c>
      <c r="D81" s="191">
        <v>42262</v>
      </c>
      <c r="E81" s="191">
        <v>41617</v>
      </c>
      <c r="F81" s="139">
        <f t="shared" si="3"/>
        <v>2.9563109197961505E-2</v>
      </c>
      <c r="G81" s="191">
        <f t="shared" si="4"/>
        <v>1195</v>
      </c>
      <c r="H81" s="191">
        <f t="shared" si="5"/>
        <v>-645</v>
      </c>
    </row>
    <row r="82" spans="1:8" ht="15" thickBot="1">
      <c r="A82" s="189">
        <v>81</v>
      </c>
      <c r="B82" s="136" t="s">
        <v>173</v>
      </c>
      <c r="C82" s="191">
        <v>52697</v>
      </c>
      <c r="D82" s="191">
        <v>57389</v>
      </c>
      <c r="E82" s="191">
        <v>57397</v>
      </c>
      <c r="F82" s="139">
        <f t="shared" si="3"/>
        <v>8.918913790158832E-2</v>
      </c>
      <c r="G82" s="191">
        <f t="shared" si="4"/>
        <v>4700</v>
      </c>
      <c r="H82" s="191">
        <f t="shared" si="5"/>
        <v>8</v>
      </c>
    </row>
    <row r="83" spans="1:8" ht="15" thickBot="1">
      <c r="A83" s="196" t="s">
        <v>174</v>
      </c>
      <c r="B83" s="197"/>
      <c r="C83" s="192">
        <v>10748401</v>
      </c>
      <c r="D83" s="192">
        <v>11112357</v>
      </c>
      <c r="E83" s="192">
        <v>11256391</v>
      </c>
      <c r="F83" s="145">
        <f t="shared" si="3"/>
        <v>4.7261913655807966E-2</v>
      </c>
      <c r="G83" s="192">
        <f t="shared" si="4"/>
        <v>507990</v>
      </c>
      <c r="H83" s="192">
        <f t="shared" si="5"/>
        <v>144034</v>
      </c>
    </row>
  </sheetData>
  <mergeCells count="1">
    <mergeCell ref="A83:B8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90"/>
  <sheetViews>
    <sheetView tabSelected="1" topLeftCell="D1" workbookViewId="0">
      <selection activeCell="I2" sqref="I2"/>
    </sheetView>
  </sheetViews>
  <sheetFormatPr defaultRowHeight="14.5"/>
  <cols>
    <col min="2" max="2" width="39.6328125" customWidth="1"/>
    <col min="3" max="3" width="9.90625" bestFit="1" customWidth="1"/>
    <col min="4" max="4" width="10.6328125" customWidth="1"/>
    <col min="5" max="5" width="9.90625" bestFit="1" customWidth="1"/>
    <col min="6" max="6" width="41.1796875" customWidth="1"/>
    <col min="7" max="7" width="29.08984375" customWidth="1"/>
    <col min="8" max="8" width="23.453125" customWidth="1"/>
  </cols>
  <sheetData>
    <row r="1" spans="1:8" ht="62" customHeight="1" thickBot="1">
      <c r="A1" s="17" t="s">
        <v>1</v>
      </c>
      <c r="B1" s="111" t="s">
        <v>91</v>
      </c>
      <c r="C1" s="67">
        <v>41852</v>
      </c>
      <c r="D1" s="113">
        <v>42186</v>
      </c>
      <c r="E1" s="113">
        <v>42217</v>
      </c>
      <c r="F1" s="110" t="s">
        <v>372</v>
      </c>
      <c r="G1" s="110" t="s">
        <v>373</v>
      </c>
      <c r="H1" s="114" t="s">
        <v>374</v>
      </c>
    </row>
    <row r="2" spans="1:8">
      <c r="A2" s="153">
        <v>1</v>
      </c>
      <c r="B2" s="187" t="s">
        <v>2</v>
      </c>
      <c r="C2" s="190">
        <v>96938</v>
      </c>
      <c r="D2" s="190">
        <v>102411</v>
      </c>
      <c r="E2" s="190">
        <v>102895</v>
      </c>
      <c r="F2" s="131">
        <f>(E2-C2)/C2</f>
        <v>6.1451649507932908E-2</v>
      </c>
      <c r="G2" s="190">
        <f>E2-C2</f>
        <v>5957</v>
      </c>
      <c r="H2" s="190">
        <f>E2-D2</f>
        <v>484</v>
      </c>
    </row>
    <row r="3" spans="1:8">
      <c r="A3" s="155">
        <v>2</v>
      </c>
      <c r="B3" s="154" t="s">
        <v>3</v>
      </c>
      <c r="C3" s="191">
        <v>30456</v>
      </c>
      <c r="D3" s="191">
        <v>52343</v>
      </c>
      <c r="E3" s="191">
        <v>53528</v>
      </c>
      <c r="F3" s="139">
        <f t="shared" ref="F3:F66" si="0">(E3-C3)/C3</f>
        <v>0.75755187811925395</v>
      </c>
      <c r="G3" s="191">
        <f t="shared" ref="G3:G66" si="1">E3-C3</f>
        <v>23072</v>
      </c>
      <c r="H3" s="191">
        <f t="shared" ref="H3:H66" si="2">E3-D3</f>
        <v>1185</v>
      </c>
    </row>
    <row r="4" spans="1:8">
      <c r="A4" s="155">
        <v>3</v>
      </c>
      <c r="B4" s="154" t="s">
        <v>4</v>
      </c>
      <c r="C4" s="191">
        <v>7649</v>
      </c>
      <c r="D4" s="191">
        <v>7391</v>
      </c>
      <c r="E4" s="191">
        <v>7646</v>
      </c>
      <c r="F4" s="139">
        <f t="shared" si="0"/>
        <v>-3.9220813178193227E-4</v>
      </c>
      <c r="G4" s="191">
        <f t="shared" si="1"/>
        <v>-3</v>
      </c>
      <c r="H4" s="191">
        <f t="shared" si="2"/>
        <v>255</v>
      </c>
    </row>
    <row r="5" spans="1:8">
      <c r="A5" s="155">
        <v>5</v>
      </c>
      <c r="B5" s="154" t="s">
        <v>5</v>
      </c>
      <c r="C5" s="191">
        <v>20092</v>
      </c>
      <c r="D5" s="191">
        <v>14871</v>
      </c>
      <c r="E5" s="191">
        <v>16589</v>
      </c>
      <c r="F5" s="139">
        <f t="shared" si="0"/>
        <v>-0.17434799920366315</v>
      </c>
      <c r="G5" s="191">
        <f t="shared" si="1"/>
        <v>-3503</v>
      </c>
      <c r="H5" s="191">
        <f t="shared" si="2"/>
        <v>1718</v>
      </c>
    </row>
    <row r="6" spans="1:8">
      <c r="A6" s="155">
        <v>6</v>
      </c>
      <c r="B6" s="154" t="s">
        <v>6</v>
      </c>
      <c r="C6" s="191">
        <v>1521</v>
      </c>
      <c r="D6" s="191">
        <v>1499</v>
      </c>
      <c r="E6" s="191">
        <v>2028</v>
      </c>
      <c r="F6" s="139">
        <f t="shared" si="0"/>
        <v>0.33333333333333331</v>
      </c>
      <c r="G6" s="191">
        <f t="shared" si="1"/>
        <v>507</v>
      </c>
      <c r="H6" s="191">
        <f t="shared" si="2"/>
        <v>529</v>
      </c>
    </row>
    <row r="7" spans="1:8">
      <c r="A7" s="155">
        <v>7</v>
      </c>
      <c r="B7" s="154" t="s">
        <v>7</v>
      </c>
      <c r="C7" s="191">
        <v>17973</v>
      </c>
      <c r="D7" s="191">
        <v>15053</v>
      </c>
      <c r="E7" s="191">
        <v>15112</v>
      </c>
      <c r="F7" s="139">
        <f t="shared" si="0"/>
        <v>-0.15918321927335446</v>
      </c>
      <c r="G7" s="191">
        <f t="shared" si="1"/>
        <v>-2861</v>
      </c>
      <c r="H7" s="191">
        <f t="shared" si="2"/>
        <v>59</v>
      </c>
    </row>
    <row r="8" spans="1:8">
      <c r="A8" s="155">
        <v>8</v>
      </c>
      <c r="B8" s="154" t="s">
        <v>8</v>
      </c>
      <c r="C8" s="191">
        <v>58816</v>
      </c>
      <c r="D8" s="191">
        <v>60311</v>
      </c>
      <c r="E8" s="191">
        <v>61399</v>
      </c>
      <c r="F8" s="139">
        <f t="shared" si="0"/>
        <v>4.3916621327529923E-2</v>
      </c>
      <c r="G8" s="191">
        <f t="shared" si="1"/>
        <v>2583</v>
      </c>
      <c r="H8" s="191">
        <f t="shared" si="2"/>
        <v>1088</v>
      </c>
    </row>
    <row r="9" spans="1:8">
      <c r="A9" s="155">
        <v>9</v>
      </c>
      <c r="B9" s="154" t="s">
        <v>9</v>
      </c>
      <c r="C9" s="191">
        <v>6923</v>
      </c>
      <c r="D9" s="191">
        <v>5822</v>
      </c>
      <c r="E9" s="191">
        <v>6029</v>
      </c>
      <c r="F9" s="139">
        <f t="shared" si="0"/>
        <v>-0.12913476816409072</v>
      </c>
      <c r="G9" s="191">
        <f t="shared" si="1"/>
        <v>-894</v>
      </c>
      <c r="H9" s="191">
        <f t="shared" si="2"/>
        <v>207</v>
      </c>
    </row>
    <row r="10" spans="1:8">
      <c r="A10" s="156">
        <v>10</v>
      </c>
      <c r="B10" s="154" t="s">
        <v>10</v>
      </c>
      <c r="C10" s="191">
        <v>327469</v>
      </c>
      <c r="D10" s="191">
        <v>331658</v>
      </c>
      <c r="E10" s="191">
        <v>335852</v>
      </c>
      <c r="F10" s="139">
        <f t="shared" si="0"/>
        <v>2.5599369711331456E-2</v>
      </c>
      <c r="G10" s="191">
        <f t="shared" si="1"/>
        <v>8383</v>
      </c>
      <c r="H10" s="191">
        <f t="shared" si="2"/>
        <v>4194</v>
      </c>
    </row>
    <row r="11" spans="1:8">
      <c r="A11" s="156">
        <v>11</v>
      </c>
      <c r="B11" s="154" t="s">
        <v>11</v>
      </c>
      <c r="C11" s="191">
        <v>13649</v>
      </c>
      <c r="D11" s="191">
        <v>14266</v>
      </c>
      <c r="E11" s="191">
        <v>14607</v>
      </c>
      <c r="F11" s="139">
        <f t="shared" si="0"/>
        <v>7.018829218257748E-2</v>
      </c>
      <c r="G11" s="191">
        <f t="shared" si="1"/>
        <v>958</v>
      </c>
      <c r="H11" s="191">
        <f t="shared" si="2"/>
        <v>341</v>
      </c>
    </row>
    <row r="12" spans="1:8">
      <c r="A12" s="156">
        <v>12</v>
      </c>
      <c r="B12" s="154" t="s">
        <v>12</v>
      </c>
      <c r="C12" s="191">
        <v>915</v>
      </c>
      <c r="D12" s="191">
        <v>1064</v>
      </c>
      <c r="E12" s="191">
        <v>1262</v>
      </c>
      <c r="F12" s="139">
        <f t="shared" si="0"/>
        <v>0.37923497267759565</v>
      </c>
      <c r="G12" s="191">
        <f t="shared" si="1"/>
        <v>347</v>
      </c>
      <c r="H12" s="191">
        <f t="shared" si="2"/>
        <v>198</v>
      </c>
    </row>
    <row r="13" spans="1:8">
      <c r="A13" s="156">
        <v>13</v>
      </c>
      <c r="B13" s="154" t="s">
        <v>13</v>
      </c>
      <c r="C13" s="191">
        <v>281713</v>
      </c>
      <c r="D13" s="191">
        <v>273885</v>
      </c>
      <c r="E13" s="191">
        <v>274233</v>
      </c>
      <c r="F13" s="139">
        <f t="shared" si="0"/>
        <v>-2.6551845317752464E-2</v>
      </c>
      <c r="G13" s="191">
        <f t="shared" si="1"/>
        <v>-7480</v>
      </c>
      <c r="H13" s="191">
        <f t="shared" si="2"/>
        <v>348</v>
      </c>
    </row>
    <row r="14" spans="1:8">
      <c r="A14" s="156">
        <v>14</v>
      </c>
      <c r="B14" s="154" t="s">
        <v>14</v>
      </c>
      <c r="C14" s="191">
        <v>385946</v>
      </c>
      <c r="D14" s="191">
        <v>376090</v>
      </c>
      <c r="E14" s="191">
        <v>375101</v>
      </c>
      <c r="F14" s="139">
        <f t="shared" si="0"/>
        <v>-2.8099785980422131E-2</v>
      </c>
      <c r="G14" s="191">
        <f t="shared" si="1"/>
        <v>-10845</v>
      </c>
      <c r="H14" s="191">
        <f t="shared" si="2"/>
        <v>-989</v>
      </c>
    </row>
    <row r="15" spans="1:8">
      <c r="A15" s="156">
        <v>15</v>
      </c>
      <c r="B15" s="154" t="s">
        <v>15</v>
      </c>
      <c r="C15" s="191">
        <v>59463</v>
      </c>
      <c r="D15" s="191">
        <v>56578</v>
      </c>
      <c r="E15" s="191">
        <v>56661</v>
      </c>
      <c r="F15" s="139">
        <f t="shared" si="0"/>
        <v>-4.7121739569143839E-2</v>
      </c>
      <c r="G15" s="191">
        <f t="shared" si="1"/>
        <v>-2802</v>
      </c>
      <c r="H15" s="191">
        <f t="shared" si="2"/>
        <v>83</v>
      </c>
    </row>
    <row r="16" spans="1:8">
      <c r="A16" s="156">
        <v>16</v>
      </c>
      <c r="B16" s="154" t="s">
        <v>16</v>
      </c>
      <c r="C16" s="191">
        <v>57989</v>
      </c>
      <c r="D16" s="191">
        <v>56941</v>
      </c>
      <c r="E16" s="191">
        <v>57587</v>
      </c>
      <c r="F16" s="139">
        <f t="shared" si="0"/>
        <v>-6.9323492386487093E-3</v>
      </c>
      <c r="G16" s="191">
        <f t="shared" si="1"/>
        <v>-402</v>
      </c>
      <c r="H16" s="191">
        <f t="shared" si="2"/>
        <v>646</v>
      </c>
    </row>
    <row r="17" spans="1:8">
      <c r="A17" s="156">
        <v>17</v>
      </c>
      <c r="B17" s="154" t="s">
        <v>17</v>
      </c>
      <c r="C17" s="191">
        <v>40727</v>
      </c>
      <c r="D17" s="191">
        <v>41825</v>
      </c>
      <c r="E17" s="191">
        <v>42303</v>
      </c>
      <c r="F17" s="139">
        <f t="shared" si="0"/>
        <v>3.8696687701033711E-2</v>
      </c>
      <c r="G17" s="191">
        <f t="shared" si="1"/>
        <v>1576</v>
      </c>
      <c r="H17" s="191">
        <f t="shared" si="2"/>
        <v>478</v>
      </c>
    </row>
    <row r="18" spans="1:8">
      <c r="A18" s="156">
        <v>18</v>
      </c>
      <c r="B18" s="154" t="s">
        <v>18</v>
      </c>
      <c r="C18" s="191">
        <v>61023</v>
      </c>
      <c r="D18" s="191">
        <v>59219</v>
      </c>
      <c r="E18" s="191">
        <v>56867</v>
      </c>
      <c r="F18" s="139">
        <f t="shared" si="0"/>
        <v>-6.8105468429936256E-2</v>
      </c>
      <c r="G18" s="191">
        <f t="shared" si="1"/>
        <v>-4156</v>
      </c>
      <c r="H18" s="191">
        <f t="shared" si="2"/>
        <v>-2352</v>
      </c>
    </row>
    <row r="19" spans="1:8">
      <c r="A19" s="156">
        <v>19</v>
      </c>
      <c r="B19" s="154" t="s">
        <v>19</v>
      </c>
      <c r="C19" s="191">
        <v>3847</v>
      </c>
      <c r="D19" s="191">
        <v>3642</v>
      </c>
      <c r="E19" s="191">
        <v>3631</v>
      </c>
      <c r="F19" s="139">
        <f t="shared" si="0"/>
        <v>-5.614764751754614E-2</v>
      </c>
      <c r="G19" s="191">
        <f t="shared" si="1"/>
        <v>-216</v>
      </c>
      <c r="H19" s="191">
        <f t="shared" si="2"/>
        <v>-11</v>
      </c>
    </row>
    <row r="20" spans="1:8">
      <c r="A20" s="156">
        <v>20</v>
      </c>
      <c r="B20" s="154" t="s">
        <v>20</v>
      </c>
      <c r="C20" s="191">
        <v>51880</v>
      </c>
      <c r="D20" s="191">
        <v>53883</v>
      </c>
      <c r="E20" s="191">
        <v>53898</v>
      </c>
      <c r="F20" s="139">
        <f t="shared" si="0"/>
        <v>3.8897455666923673E-2</v>
      </c>
      <c r="G20" s="191">
        <f t="shared" si="1"/>
        <v>2018</v>
      </c>
      <c r="H20" s="191">
        <f t="shared" si="2"/>
        <v>15</v>
      </c>
    </row>
    <row r="21" spans="1:8">
      <c r="A21" s="156">
        <v>21</v>
      </c>
      <c r="B21" s="154" t="s">
        <v>21</v>
      </c>
      <c r="C21" s="191">
        <v>9032</v>
      </c>
      <c r="D21" s="191">
        <v>8856</v>
      </c>
      <c r="E21" s="191">
        <v>9087</v>
      </c>
      <c r="F21" s="139">
        <f t="shared" si="0"/>
        <v>6.0894596988485383E-3</v>
      </c>
      <c r="G21" s="191">
        <f t="shared" si="1"/>
        <v>55</v>
      </c>
      <c r="H21" s="191">
        <f t="shared" si="2"/>
        <v>231</v>
      </c>
    </row>
    <row r="22" spans="1:8">
      <c r="A22" s="156">
        <v>22</v>
      </c>
      <c r="B22" s="154" t="s">
        <v>22</v>
      </c>
      <c r="C22" s="191">
        <v>150432</v>
      </c>
      <c r="D22" s="191">
        <v>152059</v>
      </c>
      <c r="E22" s="191">
        <v>152073</v>
      </c>
      <c r="F22" s="139">
        <f t="shared" si="0"/>
        <v>1.0908583280153159E-2</v>
      </c>
      <c r="G22" s="191">
        <f t="shared" si="1"/>
        <v>1641</v>
      </c>
      <c r="H22" s="191">
        <f t="shared" si="2"/>
        <v>14</v>
      </c>
    </row>
    <row r="23" spans="1:8">
      <c r="A23" s="156">
        <v>23</v>
      </c>
      <c r="B23" s="154" t="s">
        <v>23</v>
      </c>
      <c r="C23" s="191">
        <v>174844</v>
      </c>
      <c r="D23" s="191">
        <v>179334</v>
      </c>
      <c r="E23" s="191">
        <v>180811</v>
      </c>
      <c r="F23" s="139">
        <f t="shared" si="0"/>
        <v>3.4127565143785316E-2</v>
      </c>
      <c r="G23" s="191">
        <f t="shared" si="1"/>
        <v>5967</v>
      </c>
      <c r="H23" s="191">
        <f t="shared" si="2"/>
        <v>1477</v>
      </c>
    </row>
    <row r="24" spans="1:8">
      <c r="A24" s="156">
        <v>24</v>
      </c>
      <c r="B24" s="154" t="s">
        <v>24</v>
      </c>
      <c r="C24" s="191">
        <v>92361</v>
      </c>
      <c r="D24" s="191">
        <v>89089</v>
      </c>
      <c r="E24" s="191">
        <v>90133</v>
      </c>
      <c r="F24" s="139">
        <f t="shared" si="0"/>
        <v>-2.4122735786749817E-2</v>
      </c>
      <c r="G24" s="191">
        <f t="shared" si="1"/>
        <v>-2228</v>
      </c>
      <c r="H24" s="191">
        <f t="shared" si="2"/>
        <v>1044</v>
      </c>
    </row>
    <row r="25" spans="1:8">
      <c r="A25" s="156">
        <v>25</v>
      </c>
      <c r="B25" s="154" t="s">
        <v>25</v>
      </c>
      <c r="C25" s="191">
        <v>332980</v>
      </c>
      <c r="D25" s="191">
        <v>332869</v>
      </c>
      <c r="E25" s="191">
        <v>331199</v>
      </c>
      <c r="F25" s="139">
        <f t="shared" si="0"/>
        <v>-5.3486695897651511E-3</v>
      </c>
      <c r="G25" s="191">
        <f t="shared" si="1"/>
        <v>-1781</v>
      </c>
      <c r="H25" s="191">
        <f t="shared" si="2"/>
        <v>-1670</v>
      </c>
    </row>
    <row r="26" spans="1:8">
      <c r="A26" s="156">
        <v>26</v>
      </c>
      <c r="B26" s="154" t="s">
        <v>26</v>
      </c>
      <c r="C26" s="191">
        <v>19167</v>
      </c>
      <c r="D26" s="191">
        <v>19587</v>
      </c>
      <c r="E26" s="191">
        <v>19767</v>
      </c>
      <c r="F26" s="139">
        <f t="shared" si="0"/>
        <v>3.130380341211457E-2</v>
      </c>
      <c r="G26" s="191">
        <f t="shared" si="1"/>
        <v>600</v>
      </c>
      <c r="H26" s="191">
        <f t="shared" si="2"/>
        <v>180</v>
      </c>
    </row>
    <row r="27" spans="1:8">
      <c r="A27" s="156">
        <v>27</v>
      </c>
      <c r="B27" s="154" t="s">
        <v>27</v>
      </c>
      <c r="C27" s="191">
        <v>64195</v>
      </c>
      <c r="D27" s="191">
        <v>69245</v>
      </c>
      <c r="E27" s="191">
        <v>68669</v>
      </c>
      <c r="F27" s="139">
        <f t="shared" si="0"/>
        <v>6.9693901394189572E-2</v>
      </c>
      <c r="G27" s="191">
        <f t="shared" si="1"/>
        <v>4474</v>
      </c>
      <c r="H27" s="191">
        <f t="shared" si="2"/>
        <v>-576</v>
      </c>
    </row>
    <row r="28" spans="1:8">
      <c r="A28" s="156">
        <v>28</v>
      </c>
      <c r="B28" s="154" t="s">
        <v>28</v>
      </c>
      <c r="C28" s="191">
        <v>107408</v>
      </c>
      <c r="D28" s="191">
        <v>114978</v>
      </c>
      <c r="E28" s="191">
        <v>116027</v>
      </c>
      <c r="F28" s="139">
        <f t="shared" si="0"/>
        <v>8.0245419335617463E-2</v>
      </c>
      <c r="G28" s="191">
        <f t="shared" si="1"/>
        <v>8619</v>
      </c>
      <c r="H28" s="191">
        <f t="shared" si="2"/>
        <v>1049</v>
      </c>
    </row>
    <row r="29" spans="1:8">
      <c r="A29" s="156">
        <v>29</v>
      </c>
      <c r="B29" s="154" t="s">
        <v>29</v>
      </c>
      <c r="C29" s="191">
        <v>60664</v>
      </c>
      <c r="D29" s="191">
        <v>62088</v>
      </c>
      <c r="E29" s="191">
        <v>63253</v>
      </c>
      <c r="F29" s="139">
        <f t="shared" si="0"/>
        <v>4.2677700118686539E-2</v>
      </c>
      <c r="G29" s="191">
        <f t="shared" si="1"/>
        <v>2589</v>
      </c>
      <c r="H29" s="191">
        <f t="shared" si="2"/>
        <v>1165</v>
      </c>
    </row>
    <row r="30" spans="1:8">
      <c r="A30" s="156">
        <v>30</v>
      </c>
      <c r="B30" s="154" t="s">
        <v>30</v>
      </c>
      <c r="C30" s="191">
        <v>18011</v>
      </c>
      <c r="D30" s="191">
        <v>18602</v>
      </c>
      <c r="E30" s="191">
        <v>19579</v>
      </c>
      <c r="F30" s="139">
        <f t="shared" si="0"/>
        <v>8.7057909055577143E-2</v>
      </c>
      <c r="G30" s="191">
        <f t="shared" si="1"/>
        <v>1568</v>
      </c>
      <c r="H30" s="191">
        <f t="shared" si="2"/>
        <v>977</v>
      </c>
    </row>
    <row r="31" spans="1:8">
      <c r="A31" s="156">
        <v>31</v>
      </c>
      <c r="B31" s="154" t="s">
        <v>31</v>
      </c>
      <c r="C31" s="191">
        <v>143160</v>
      </c>
      <c r="D31" s="191">
        <v>144550</v>
      </c>
      <c r="E31" s="191">
        <v>145222</v>
      </c>
      <c r="F31" s="139">
        <f t="shared" si="0"/>
        <v>1.4403464654931544E-2</v>
      </c>
      <c r="G31" s="191">
        <f t="shared" si="1"/>
        <v>2062</v>
      </c>
      <c r="H31" s="191">
        <f t="shared" si="2"/>
        <v>672</v>
      </c>
    </row>
    <row r="32" spans="1:8">
      <c r="A32" s="156">
        <v>32</v>
      </c>
      <c r="B32" s="154" t="s">
        <v>32</v>
      </c>
      <c r="C32" s="191">
        <v>44546</v>
      </c>
      <c r="D32" s="191">
        <v>46623</v>
      </c>
      <c r="E32" s="191">
        <v>46640</v>
      </c>
      <c r="F32" s="139">
        <f t="shared" si="0"/>
        <v>4.7007587662191888E-2</v>
      </c>
      <c r="G32" s="191">
        <f t="shared" si="1"/>
        <v>2094</v>
      </c>
      <c r="H32" s="191">
        <f t="shared" si="2"/>
        <v>17</v>
      </c>
    </row>
    <row r="33" spans="1:8">
      <c r="A33" s="156">
        <v>33</v>
      </c>
      <c r="B33" s="154" t="s">
        <v>33</v>
      </c>
      <c r="C33" s="191">
        <v>142545</v>
      </c>
      <c r="D33" s="191">
        <v>133461</v>
      </c>
      <c r="E33" s="191">
        <v>135710</v>
      </c>
      <c r="F33" s="139">
        <f t="shared" si="0"/>
        <v>-4.7949770247991859E-2</v>
      </c>
      <c r="G33" s="191">
        <f t="shared" si="1"/>
        <v>-6835</v>
      </c>
      <c r="H33" s="191">
        <f t="shared" si="2"/>
        <v>2249</v>
      </c>
    </row>
    <row r="34" spans="1:8">
      <c r="A34" s="156">
        <v>35</v>
      </c>
      <c r="B34" s="154" t="s">
        <v>34</v>
      </c>
      <c r="C34" s="191">
        <v>71929</v>
      </c>
      <c r="D34" s="191">
        <v>67982</v>
      </c>
      <c r="E34" s="191">
        <v>69665</v>
      </c>
      <c r="F34" s="139">
        <f t="shared" si="0"/>
        <v>-3.1475482767729289E-2</v>
      </c>
      <c r="G34" s="191">
        <f t="shared" si="1"/>
        <v>-2264</v>
      </c>
      <c r="H34" s="191">
        <f t="shared" si="2"/>
        <v>1683</v>
      </c>
    </row>
    <row r="35" spans="1:8">
      <c r="A35" s="156">
        <v>36</v>
      </c>
      <c r="B35" s="154" t="s">
        <v>35</v>
      </c>
      <c r="C35" s="191">
        <v>10900</v>
      </c>
      <c r="D35" s="191">
        <v>13591</v>
      </c>
      <c r="E35" s="191">
        <v>14619</v>
      </c>
      <c r="F35" s="139">
        <f t="shared" si="0"/>
        <v>0.34119266055045872</v>
      </c>
      <c r="G35" s="191">
        <f t="shared" si="1"/>
        <v>3719</v>
      </c>
      <c r="H35" s="191">
        <f t="shared" si="2"/>
        <v>1028</v>
      </c>
    </row>
    <row r="36" spans="1:8">
      <c r="A36" s="156">
        <v>37</v>
      </c>
      <c r="B36" s="154" t="s">
        <v>36</v>
      </c>
      <c r="C36" s="191">
        <v>5465</v>
      </c>
      <c r="D36" s="191">
        <v>7111</v>
      </c>
      <c r="E36" s="191">
        <v>7441</v>
      </c>
      <c r="F36" s="139">
        <f t="shared" si="0"/>
        <v>0.36157365050320217</v>
      </c>
      <c r="G36" s="191">
        <f t="shared" si="1"/>
        <v>1976</v>
      </c>
      <c r="H36" s="191">
        <f t="shared" si="2"/>
        <v>330</v>
      </c>
    </row>
    <row r="37" spans="1:8">
      <c r="A37" s="156">
        <v>38</v>
      </c>
      <c r="B37" s="154" t="s">
        <v>37</v>
      </c>
      <c r="C37" s="191">
        <v>49922</v>
      </c>
      <c r="D37" s="191">
        <v>51539</v>
      </c>
      <c r="E37" s="191">
        <v>52217</v>
      </c>
      <c r="F37" s="139">
        <f t="shared" si="0"/>
        <v>4.5971715876767759E-2</v>
      </c>
      <c r="G37" s="191">
        <f t="shared" si="1"/>
        <v>2295</v>
      </c>
      <c r="H37" s="191">
        <f t="shared" si="2"/>
        <v>678</v>
      </c>
    </row>
    <row r="38" spans="1:8">
      <c r="A38" s="156">
        <v>39</v>
      </c>
      <c r="B38" s="154" t="s">
        <v>38</v>
      </c>
      <c r="C38" s="191">
        <v>1495</v>
      </c>
      <c r="D38" s="191">
        <v>1466</v>
      </c>
      <c r="E38" s="191">
        <v>1516</v>
      </c>
      <c r="F38" s="139">
        <f t="shared" si="0"/>
        <v>1.4046822742474917E-2</v>
      </c>
      <c r="G38" s="191">
        <f t="shared" si="1"/>
        <v>21</v>
      </c>
      <c r="H38" s="191">
        <f t="shared" si="2"/>
        <v>50</v>
      </c>
    </row>
    <row r="39" spans="1:8">
      <c r="A39" s="156">
        <v>41</v>
      </c>
      <c r="B39" s="154" t="s">
        <v>39</v>
      </c>
      <c r="C39" s="191">
        <v>984075</v>
      </c>
      <c r="D39" s="191">
        <v>1033408</v>
      </c>
      <c r="E39" s="191">
        <v>1075631</v>
      </c>
      <c r="F39" s="139">
        <f t="shared" si="0"/>
        <v>9.3037624164824834E-2</v>
      </c>
      <c r="G39" s="191">
        <f t="shared" si="1"/>
        <v>91556</v>
      </c>
      <c r="H39" s="191">
        <f t="shared" si="2"/>
        <v>42223</v>
      </c>
    </row>
    <row r="40" spans="1:8">
      <c r="A40" s="156">
        <v>42</v>
      </c>
      <c r="B40" s="154" t="s">
        <v>40</v>
      </c>
      <c r="C40" s="191">
        <v>277314</v>
      </c>
      <c r="D40" s="191">
        <v>267399</v>
      </c>
      <c r="E40" s="191">
        <v>277074</v>
      </c>
      <c r="F40" s="139">
        <f t="shared" si="0"/>
        <v>-8.6544494688331637E-4</v>
      </c>
      <c r="G40" s="191">
        <f t="shared" si="1"/>
        <v>-240</v>
      </c>
      <c r="H40" s="191">
        <f t="shared" si="2"/>
        <v>9675</v>
      </c>
    </row>
    <row r="41" spans="1:8">
      <c r="A41" s="156">
        <v>43</v>
      </c>
      <c r="B41" s="154" t="s">
        <v>41</v>
      </c>
      <c r="C41" s="191">
        <v>327738</v>
      </c>
      <c r="D41" s="191">
        <v>322380</v>
      </c>
      <c r="E41" s="191">
        <v>331251</v>
      </c>
      <c r="F41" s="139">
        <f t="shared" si="0"/>
        <v>1.0718927924134522E-2</v>
      </c>
      <c r="G41" s="191">
        <f t="shared" si="1"/>
        <v>3513</v>
      </c>
      <c r="H41" s="191">
        <f t="shared" si="2"/>
        <v>8871</v>
      </c>
    </row>
    <row r="42" spans="1:8">
      <c r="A42" s="156">
        <v>45</v>
      </c>
      <c r="B42" s="154" t="s">
        <v>42</v>
      </c>
      <c r="C42" s="191">
        <v>165086</v>
      </c>
      <c r="D42" s="191">
        <v>177790</v>
      </c>
      <c r="E42" s="191">
        <v>180434</v>
      </c>
      <c r="F42" s="139">
        <f t="shared" si="0"/>
        <v>9.2969724870673467E-2</v>
      </c>
      <c r="G42" s="191">
        <f t="shared" si="1"/>
        <v>15348</v>
      </c>
      <c r="H42" s="191">
        <f t="shared" si="2"/>
        <v>2644</v>
      </c>
    </row>
    <row r="43" spans="1:8">
      <c r="A43" s="156">
        <v>46</v>
      </c>
      <c r="B43" s="154" t="s">
        <v>43</v>
      </c>
      <c r="C43" s="191">
        <v>580497</v>
      </c>
      <c r="D43" s="191">
        <v>626876</v>
      </c>
      <c r="E43" s="191">
        <v>632961</v>
      </c>
      <c r="F43" s="139">
        <f t="shared" si="0"/>
        <v>9.0377728050274164E-2</v>
      </c>
      <c r="G43" s="191">
        <f t="shared" si="1"/>
        <v>52464</v>
      </c>
      <c r="H43" s="191">
        <f t="shared" si="2"/>
        <v>6085</v>
      </c>
    </row>
    <row r="44" spans="1:8">
      <c r="A44" s="156">
        <v>47</v>
      </c>
      <c r="B44" s="154" t="s">
        <v>44</v>
      </c>
      <c r="C44" s="191">
        <v>1201394</v>
      </c>
      <c r="D44" s="191">
        <v>1241898</v>
      </c>
      <c r="E44" s="191">
        <v>1258697</v>
      </c>
      <c r="F44" s="139">
        <f t="shared" si="0"/>
        <v>4.769709187826808E-2</v>
      </c>
      <c r="G44" s="191">
        <f t="shared" si="1"/>
        <v>57303</v>
      </c>
      <c r="H44" s="191">
        <f t="shared" si="2"/>
        <v>16799</v>
      </c>
    </row>
    <row r="45" spans="1:8">
      <c r="A45" s="156">
        <v>49</v>
      </c>
      <c r="B45" s="154" t="s">
        <v>45</v>
      </c>
      <c r="C45" s="191">
        <v>506583</v>
      </c>
      <c r="D45" s="191">
        <v>492702</v>
      </c>
      <c r="E45" s="191">
        <v>497890</v>
      </c>
      <c r="F45" s="139">
        <f t="shared" si="0"/>
        <v>-1.7160070511643699E-2</v>
      </c>
      <c r="G45" s="191">
        <f t="shared" si="1"/>
        <v>-8693</v>
      </c>
      <c r="H45" s="191">
        <f t="shared" si="2"/>
        <v>5188</v>
      </c>
    </row>
    <row r="46" spans="1:8">
      <c r="A46" s="156">
        <v>50</v>
      </c>
      <c r="B46" s="154" t="s">
        <v>46</v>
      </c>
      <c r="C46" s="191">
        <v>17631</v>
      </c>
      <c r="D46" s="191">
        <v>17396</v>
      </c>
      <c r="E46" s="191">
        <v>17409</v>
      </c>
      <c r="F46" s="139">
        <f t="shared" si="0"/>
        <v>-1.2591458226986558E-2</v>
      </c>
      <c r="G46" s="191">
        <f t="shared" si="1"/>
        <v>-222</v>
      </c>
      <c r="H46" s="191">
        <f t="shared" si="2"/>
        <v>13</v>
      </c>
    </row>
    <row r="47" spans="1:8">
      <c r="A47" s="156">
        <v>51</v>
      </c>
      <c r="B47" s="154" t="s">
        <v>47</v>
      </c>
      <c r="C47" s="191">
        <v>5173</v>
      </c>
      <c r="D47" s="191">
        <v>5536</v>
      </c>
      <c r="E47" s="191">
        <v>5324</v>
      </c>
      <c r="F47" s="139">
        <f t="shared" si="0"/>
        <v>2.9190025130485211E-2</v>
      </c>
      <c r="G47" s="191">
        <f t="shared" si="1"/>
        <v>151</v>
      </c>
      <c r="H47" s="191">
        <f t="shared" si="2"/>
        <v>-212</v>
      </c>
    </row>
    <row r="48" spans="1:8">
      <c r="A48" s="156">
        <v>52</v>
      </c>
      <c r="B48" s="154" t="s">
        <v>48</v>
      </c>
      <c r="C48" s="191">
        <v>184524</v>
      </c>
      <c r="D48" s="191">
        <v>184225</v>
      </c>
      <c r="E48" s="191">
        <v>187038</v>
      </c>
      <c r="F48" s="139">
        <f t="shared" si="0"/>
        <v>1.3624244000780387E-2</v>
      </c>
      <c r="G48" s="191">
        <f t="shared" si="1"/>
        <v>2514</v>
      </c>
      <c r="H48" s="191">
        <f t="shared" si="2"/>
        <v>2813</v>
      </c>
    </row>
    <row r="49" spans="1:8">
      <c r="A49" s="156">
        <v>53</v>
      </c>
      <c r="B49" s="154" t="s">
        <v>49</v>
      </c>
      <c r="C49" s="191">
        <v>23955</v>
      </c>
      <c r="D49" s="191">
        <v>25207</v>
      </c>
      <c r="E49" s="191">
        <v>23514</v>
      </c>
      <c r="F49" s="139">
        <f t="shared" si="0"/>
        <v>-1.8409517845961176E-2</v>
      </c>
      <c r="G49" s="191">
        <f t="shared" si="1"/>
        <v>-441</v>
      </c>
      <c r="H49" s="191">
        <f t="shared" si="2"/>
        <v>-1693</v>
      </c>
    </row>
    <row r="50" spans="1:8">
      <c r="A50" s="156">
        <v>55</v>
      </c>
      <c r="B50" s="154" t="s">
        <v>50</v>
      </c>
      <c r="C50" s="191">
        <v>234696</v>
      </c>
      <c r="D50" s="191">
        <v>244811</v>
      </c>
      <c r="E50" s="191">
        <v>246119</v>
      </c>
      <c r="F50" s="139">
        <f t="shared" si="0"/>
        <v>4.867147288407131E-2</v>
      </c>
      <c r="G50" s="191">
        <f t="shared" si="1"/>
        <v>11423</v>
      </c>
      <c r="H50" s="191">
        <f t="shared" si="2"/>
        <v>1308</v>
      </c>
    </row>
    <row r="51" spans="1:8">
      <c r="A51" s="156">
        <v>56</v>
      </c>
      <c r="B51" s="154" t="s">
        <v>51</v>
      </c>
      <c r="C51" s="191">
        <v>527774</v>
      </c>
      <c r="D51" s="191">
        <v>559666</v>
      </c>
      <c r="E51" s="191">
        <v>569388</v>
      </c>
      <c r="F51" s="139">
        <f t="shared" si="0"/>
        <v>7.8848143334078608E-2</v>
      </c>
      <c r="G51" s="191">
        <f t="shared" si="1"/>
        <v>41614</v>
      </c>
      <c r="H51" s="191">
        <f t="shared" si="2"/>
        <v>9722</v>
      </c>
    </row>
    <row r="52" spans="1:8">
      <c r="A52" s="156">
        <v>58</v>
      </c>
      <c r="B52" s="154" t="s">
        <v>52</v>
      </c>
      <c r="C52" s="191">
        <v>14744</v>
      </c>
      <c r="D52" s="191">
        <v>15425</v>
      </c>
      <c r="E52" s="191">
        <v>18227</v>
      </c>
      <c r="F52" s="139">
        <f t="shared" si="0"/>
        <v>0.23623168746608791</v>
      </c>
      <c r="G52" s="191">
        <f t="shared" si="1"/>
        <v>3483</v>
      </c>
      <c r="H52" s="191">
        <f t="shared" si="2"/>
        <v>2802</v>
      </c>
    </row>
    <row r="53" spans="1:8">
      <c r="A53" s="156">
        <v>59</v>
      </c>
      <c r="B53" s="154" t="s">
        <v>53</v>
      </c>
      <c r="C53" s="191">
        <v>16274</v>
      </c>
      <c r="D53" s="191">
        <v>16850</v>
      </c>
      <c r="E53" s="191">
        <v>17173</v>
      </c>
      <c r="F53" s="139">
        <f t="shared" si="0"/>
        <v>5.5241489492441932E-2</v>
      </c>
      <c r="G53" s="191">
        <f t="shared" si="1"/>
        <v>899</v>
      </c>
      <c r="H53" s="191">
        <f t="shared" si="2"/>
        <v>323</v>
      </c>
    </row>
    <row r="54" spans="1:8">
      <c r="A54" s="156">
        <v>60</v>
      </c>
      <c r="B54" s="154" t="s">
        <v>54</v>
      </c>
      <c r="C54" s="191">
        <v>7745</v>
      </c>
      <c r="D54" s="191">
        <v>7655</v>
      </c>
      <c r="E54" s="191">
        <v>8171</v>
      </c>
      <c r="F54" s="139">
        <f t="shared" si="0"/>
        <v>5.5003227888960622E-2</v>
      </c>
      <c r="G54" s="191">
        <f t="shared" si="1"/>
        <v>426</v>
      </c>
      <c r="H54" s="191">
        <f t="shared" si="2"/>
        <v>516</v>
      </c>
    </row>
    <row r="55" spans="1:8">
      <c r="A55" s="156">
        <v>61</v>
      </c>
      <c r="B55" s="154" t="s">
        <v>55</v>
      </c>
      <c r="C55" s="191">
        <v>16366</v>
      </c>
      <c r="D55" s="191">
        <v>16395</v>
      </c>
      <c r="E55" s="191">
        <v>17061</v>
      </c>
      <c r="F55" s="139">
        <f t="shared" si="0"/>
        <v>4.2466088231699867E-2</v>
      </c>
      <c r="G55" s="191">
        <f t="shared" si="1"/>
        <v>695</v>
      </c>
      <c r="H55" s="191">
        <f t="shared" si="2"/>
        <v>666</v>
      </c>
    </row>
    <row r="56" spans="1:8">
      <c r="A56" s="156">
        <v>62</v>
      </c>
      <c r="B56" s="154" t="s">
        <v>56</v>
      </c>
      <c r="C56" s="191">
        <v>46900</v>
      </c>
      <c r="D56" s="191">
        <v>50916</v>
      </c>
      <c r="E56" s="191">
        <v>51030</v>
      </c>
      <c r="F56" s="139">
        <f t="shared" si="0"/>
        <v>8.8059701492537307E-2</v>
      </c>
      <c r="G56" s="191">
        <f t="shared" si="1"/>
        <v>4130</v>
      </c>
      <c r="H56" s="191">
        <f t="shared" si="2"/>
        <v>114</v>
      </c>
    </row>
    <row r="57" spans="1:8">
      <c r="A57" s="156">
        <v>63</v>
      </c>
      <c r="B57" s="154" t="s">
        <v>57</v>
      </c>
      <c r="C57" s="191">
        <v>27347</v>
      </c>
      <c r="D57" s="191">
        <v>25185</v>
      </c>
      <c r="E57" s="191">
        <v>26125</v>
      </c>
      <c r="F57" s="139">
        <f t="shared" si="0"/>
        <v>-4.4684974585877793E-2</v>
      </c>
      <c r="G57" s="191">
        <f t="shared" si="1"/>
        <v>-1222</v>
      </c>
      <c r="H57" s="191">
        <f t="shared" si="2"/>
        <v>940</v>
      </c>
    </row>
    <row r="58" spans="1:8">
      <c r="A58" s="156">
        <v>64</v>
      </c>
      <c r="B58" s="154" t="s">
        <v>58</v>
      </c>
      <c r="C58" s="191">
        <v>70670</v>
      </c>
      <c r="D58" s="191">
        <v>68188</v>
      </c>
      <c r="E58" s="191">
        <v>67644</v>
      </c>
      <c r="F58" s="139">
        <f t="shared" si="0"/>
        <v>-4.2818734965331826E-2</v>
      </c>
      <c r="G58" s="191">
        <f t="shared" si="1"/>
        <v>-3026</v>
      </c>
      <c r="H58" s="191">
        <f t="shared" si="2"/>
        <v>-544</v>
      </c>
    </row>
    <row r="59" spans="1:8">
      <c r="A59" s="156">
        <v>65</v>
      </c>
      <c r="B59" s="154" t="s">
        <v>59</v>
      </c>
      <c r="C59" s="191">
        <v>22448</v>
      </c>
      <c r="D59" s="191">
        <v>21825</v>
      </c>
      <c r="E59" s="191">
        <v>22169</v>
      </c>
      <c r="F59" s="139">
        <f t="shared" si="0"/>
        <v>-1.2428724162508909E-2</v>
      </c>
      <c r="G59" s="191">
        <f t="shared" si="1"/>
        <v>-279</v>
      </c>
      <c r="H59" s="191">
        <f t="shared" si="2"/>
        <v>344</v>
      </c>
    </row>
    <row r="60" spans="1:8">
      <c r="A60" s="156">
        <v>66</v>
      </c>
      <c r="B60" s="154" t="s">
        <v>60</v>
      </c>
      <c r="C60" s="191">
        <v>40849</v>
      </c>
      <c r="D60" s="191">
        <v>43733</v>
      </c>
      <c r="E60" s="191">
        <v>44254</v>
      </c>
      <c r="F60" s="139">
        <f t="shared" si="0"/>
        <v>8.3355773703150629E-2</v>
      </c>
      <c r="G60" s="191">
        <f t="shared" si="1"/>
        <v>3405</v>
      </c>
      <c r="H60" s="191">
        <f t="shared" si="2"/>
        <v>521</v>
      </c>
    </row>
    <row r="61" spans="1:8">
      <c r="A61" s="156">
        <v>68</v>
      </c>
      <c r="B61" s="154" t="s">
        <v>61</v>
      </c>
      <c r="C61" s="191">
        <v>73960</v>
      </c>
      <c r="D61" s="191">
        <v>93410</v>
      </c>
      <c r="E61" s="191">
        <v>94774</v>
      </c>
      <c r="F61" s="139">
        <f t="shared" si="0"/>
        <v>0.28142239048134127</v>
      </c>
      <c r="G61" s="191">
        <f t="shared" si="1"/>
        <v>20814</v>
      </c>
      <c r="H61" s="191">
        <f t="shared" si="2"/>
        <v>1364</v>
      </c>
    </row>
    <row r="62" spans="1:8">
      <c r="A62" s="156">
        <v>69</v>
      </c>
      <c r="B62" s="154" t="s">
        <v>62</v>
      </c>
      <c r="C62" s="191">
        <v>130469</v>
      </c>
      <c r="D62" s="191">
        <v>137155</v>
      </c>
      <c r="E62" s="191">
        <v>138366</v>
      </c>
      <c r="F62" s="139">
        <f t="shared" si="0"/>
        <v>6.0527788210226183E-2</v>
      </c>
      <c r="G62" s="191">
        <f t="shared" si="1"/>
        <v>7897</v>
      </c>
      <c r="H62" s="191">
        <f t="shared" si="2"/>
        <v>1211</v>
      </c>
    </row>
    <row r="63" spans="1:8">
      <c r="A63" s="156">
        <v>70</v>
      </c>
      <c r="B63" s="154" t="s">
        <v>63</v>
      </c>
      <c r="C63" s="191">
        <v>176013</v>
      </c>
      <c r="D63" s="191">
        <v>176141</v>
      </c>
      <c r="E63" s="191">
        <v>178080</v>
      </c>
      <c r="F63" s="139">
        <f t="shared" si="0"/>
        <v>1.1743450767841012E-2</v>
      </c>
      <c r="G63" s="191">
        <f t="shared" si="1"/>
        <v>2067</v>
      </c>
      <c r="H63" s="191">
        <f t="shared" si="2"/>
        <v>1939</v>
      </c>
    </row>
    <row r="64" spans="1:8">
      <c r="A64" s="156">
        <v>71</v>
      </c>
      <c r="B64" s="154" t="s">
        <v>64</v>
      </c>
      <c r="C64" s="191">
        <v>124803</v>
      </c>
      <c r="D64" s="191">
        <v>130992</v>
      </c>
      <c r="E64" s="191">
        <v>133133</v>
      </c>
      <c r="F64" s="139">
        <f t="shared" si="0"/>
        <v>6.6745190420102074E-2</v>
      </c>
      <c r="G64" s="191">
        <f t="shared" si="1"/>
        <v>8330</v>
      </c>
      <c r="H64" s="191">
        <f t="shared" si="2"/>
        <v>2141</v>
      </c>
    </row>
    <row r="65" spans="1:8">
      <c r="A65" s="156">
        <v>72</v>
      </c>
      <c r="B65" s="154" t="s">
        <v>65</v>
      </c>
      <c r="C65" s="191">
        <v>6651</v>
      </c>
      <c r="D65" s="191">
        <v>7953</v>
      </c>
      <c r="E65" s="191">
        <v>8149</v>
      </c>
      <c r="F65" s="139">
        <f t="shared" si="0"/>
        <v>0.22522928882874757</v>
      </c>
      <c r="G65" s="191">
        <f t="shared" si="1"/>
        <v>1498</v>
      </c>
      <c r="H65" s="191">
        <f t="shared" si="2"/>
        <v>196</v>
      </c>
    </row>
    <row r="66" spans="1:8">
      <c r="A66" s="156">
        <v>73</v>
      </c>
      <c r="B66" s="154" t="s">
        <v>66</v>
      </c>
      <c r="C66" s="191">
        <v>48168</v>
      </c>
      <c r="D66" s="191">
        <v>49568</v>
      </c>
      <c r="E66" s="191">
        <v>50400</v>
      </c>
      <c r="F66" s="139">
        <f t="shared" si="0"/>
        <v>4.6337817638266068E-2</v>
      </c>
      <c r="G66" s="191">
        <f t="shared" si="1"/>
        <v>2232</v>
      </c>
      <c r="H66" s="191">
        <f t="shared" si="2"/>
        <v>832</v>
      </c>
    </row>
    <row r="67" spans="1:8">
      <c r="A67" s="156">
        <v>74</v>
      </c>
      <c r="B67" s="154" t="s">
        <v>67</v>
      </c>
      <c r="C67" s="191">
        <v>23175</v>
      </c>
      <c r="D67" s="191">
        <v>27197</v>
      </c>
      <c r="E67" s="191">
        <v>27757</v>
      </c>
      <c r="F67" s="139">
        <f t="shared" ref="F67:F90" si="3">(E67-C67)/C67</f>
        <v>0.19771305285868393</v>
      </c>
      <c r="G67" s="191">
        <f t="shared" ref="G67:G90" si="4">E67-C67</f>
        <v>4582</v>
      </c>
      <c r="H67" s="191">
        <f t="shared" ref="H67:H90" si="5">E67-D67</f>
        <v>560</v>
      </c>
    </row>
    <row r="68" spans="1:8">
      <c r="A68" s="156">
        <v>75</v>
      </c>
      <c r="B68" s="154" t="s">
        <v>68</v>
      </c>
      <c r="C68" s="191">
        <v>6263</v>
      </c>
      <c r="D68" s="191">
        <v>6956</v>
      </c>
      <c r="E68" s="191">
        <v>6859</v>
      </c>
      <c r="F68" s="139">
        <f t="shared" si="3"/>
        <v>9.516206290914897E-2</v>
      </c>
      <c r="G68" s="191">
        <f t="shared" si="4"/>
        <v>596</v>
      </c>
      <c r="H68" s="191">
        <f t="shared" si="5"/>
        <v>-97</v>
      </c>
    </row>
    <row r="69" spans="1:8">
      <c r="A69" s="156">
        <v>77</v>
      </c>
      <c r="B69" s="154" t="s">
        <v>69</v>
      </c>
      <c r="C69" s="191">
        <v>27935</v>
      </c>
      <c r="D69" s="191">
        <v>27077</v>
      </c>
      <c r="E69" s="191">
        <v>27154</v>
      </c>
      <c r="F69" s="139">
        <f t="shared" si="3"/>
        <v>-2.7957759083586897E-2</v>
      </c>
      <c r="G69" s="191">
        <f t="shared" si="4"/>
        <v>-781</v>
      </c>
      <c r="H69" s="191">
        <f t="shared" si="5"/>
        <v>77</v>
      </c>
    </row>
    <row r="70" spans="1:8">
      <c r="A70" s="156">
        <v>78</v>
      </c>
      <c r="B70" s="154" t="s">
        <v>70</v>
      </c>
      <c r="C70" s="191">
        <v>15297</v>
      </c>
      <c r="D70" s="191">
        <v>27224</v>
      </c>
      <c r="E70" s="191">
        <v>28036</v>
      </c>
      <c r="F70" s="139">
        <f t="shared" si="3"/>
        <v>0.83277766882395243</v>
      </c>
      <c r="G70" s="191">
        <f t="shared" si="4"/>
        <v>12739</v>
      </c>
      <c r="H70" s="191">
        <f t="shared" si="5"/>
        <v>812</v>
      </c>
    </row>
    <row r="71" spans="1:8">
      <c r="A71" s="156">
        <v>79</v>
      </c>
      <c r="B71" s="154" t="s">
        <v>71</v>
      </c>
      <c r="C71" s="191">
        <v>48811</v>
      </c>
      <c r="D71" s="191">
        <v>50336</v>
      </c>
      <c r="E71" s="191">
        <v>50763</v>
      </c>
      <c r="F71" s="139">
        <f t="shared" si="3"/>
        <v>3.9990985638483127E-2</v>
      </c>
      <c r="G71" s="191">
        <f t="shared" si="4"/>
        <v>1952</v>
      </c>
      <c r="H71" s="191">
        <f t="shared" si="5"/>
        <v>427</v>
      </c>
    </row>
    <row r="72" spans="1:8">
      <c r="A72" s="156">
        <v>80</v>
      </c>
      <c r="B72" s="154" t="s">
        <v>72</v>
      </c>
      <c r="C72" s="191">
        <v>206746</v>
      </c>
      <c r="D72" s="191">
        <v>202851</v>
      </c>
      <c r="E72" s="191">
        <v>208277</v>
      </c>
      <c r="F72" s="139">
        <f t="shared" si="3"/>
        <v>7.4052218664448161E-3</v>
      </c>
      <c r="G72" s="191">
        <f t="shared" si="4"/>
        <v>1531</v>
      </c>
      <c r="H72" s="191">
        <f t="shared" si="5"/>
        <v>5426</v>
      </c>
    </row>
    <row r="73" spans="1:8">
      <c r="A73" s="156">
        <v>81</v>
      </c>
      <c r="B73" s="154" t="s">
        <v>73</v>
      </c>
      <c r="C73" s="191">
        <v>376160</v>
      </c>
      <c r="D73" s="191">
        <v>406738</v>
      </c>
      <c r="E73" s="191">
        <v>418000</v>
      </c>
      <c r="F73" s="139">
        <f t="shared" si="3"/>
        <v>0.11122926414291791</v>
      </c>
      <c r="G73" s="191">
        <f t="shared" si="4"/>
        <v>41840</v>
      </c>
      <c r="H73" s="191">
        <f t="shared" si="5"/>
        <v>11262</v>
      </c>
    </row>
    <row r="74" spans="1:8">
      <c r="A74" s="156">
        <v>82</v>
      </c>
      <c r="B74" s="154" t="s">
        <v>74</v>
      </c>
      <c r="C74" s="191">
        <v>295166</v>
      </c>
      <c r="D74" s="191">
        <v>310484</v>
      </c>
      <c r="E74" s="191">
        <v>315609</v>
      </c>
      <c r="F74" s="139">
        <f t="shared" si="3"/>
        <v>6.9259332036887722E-2</v>
      </c>
      <c r="G74" s="191">
        <f t="shared" si="4"/>
        <v>20443</v>
      </c>
      <c r="H74" s="191">
        <f t="shared" si="5"/>
        <v>5125</v>
      </c>
    </row>
    <row r="75" spans="1:8">
      <c r="A75" s="156">
        <v>84</v>
      </c>
      <c r="B75" s="154" t="s">
        <v>75</v>
      </c>
      <c r="C75" s="191">
        <v>13596</v>
      </c>
      <c r="D75" s="191">
        <v>22305</v>
      </c>
      <c r="E75" s="191">
        <v>27015</v>
      </c>
      <c r="F75" s="139">
        <f t="shared" si="3"/>
        <v>0.98698146513680496</v>
      </c>
      <c r="G75" s="191">
        <f t="shared" si="4"/>
        <v>13419</v>
      </c>
      <c r="H75" s="191">
        <f t="shared" si="5"/>
        <v>4710</v>
      </c>
    </row>
    <row r="76" spans="1:8">
      <c r="A76" s="156">
        <v>85</v>
      </c>
      <c r="B76" s="154" t="s">
        <v>76</v>
      </c>
      <c r="C76" s="191">
        <v>332716</v>
      </c>
      <c r="D76" s="191">
        <v>380470</v>
      </c>
      <c r="E76" s="191">
        <v>355810</v>
      </c>
      <c r="F76" s="139">
        <f t="shared" si="3"/>
        <v>6.941054833551738E-2</v>
      </c>
      <c r="G76" s="191">
        <f t="shared" si="4"/>
        <v>23094</v>
      </c>
      <c r="H76" s="191">
        <f t="shared" si="5"/>
        <v>-24660</v>
      </c>
    </row>
    <row r="77" spans="1:8">
      <c r="A77" s="156">
        <v>86</v>
      </c>
      <c r="B77" s="154" t="s">
        <v>77</v>
      </c>
      <c r="C77" s="191">
        <v>167276</v>
      </c>
      <c r="D77" s="191">
        <v>176324</v>
      </c>
      <c r="E77" s="191">
        <v>178257</v>
      </c>
      <c r="F77" s="139">
        <f t="shared" si="3"/>
        <v>6.5645998230469405E-2</v>
      </c>
      <c r="G77" s="191">
        <f t="shared" si="4"/>
        <v>10981</v>
      </c>
      <c r="H77" s="191">
        <f t="shared" si="5"/>
        <v>1933</v>
      </c>
    </row>
    <row r="78" spans="1:8">
      <c r="A78" s="156">
        <v>87</v>
      </c>
      <c r="B78" s="154" t="s">
        <v>78</v>
      </c>
      <c r="C78" s="191">
        <v>18241</v>
      </c>
      <c r="D78" s="191">
        <v>19610</v>
      </c>
      <c r="E78" s="191">
        <v>20015</v>
      </c>
      <c r="F78" s="139">
        <f t="shared" si="3"/>
        <v>9.725344005262869E-2</v>
      </c>
      <c r="G78" s="191">
        <f t="shared" si="4"/>
        <v>1774</v>
      </c>
      <c r="H78" s="191">
        <f t="shared" si="5"/>
        <v>405</v>
      </c>
    </row>
    <row r="79" spans="1:8">
      <c r="A79" s="156">
        <v>88</v>
      </c>
      <c r="B79" s="154" t="s">
        <v>79</v>
      </c>
      <c r="C79" s="191">
        <v>32374</v>
      </c>
      <c r="D79" s="191">
        <v>35608</v>
      </c>
      <c r="E79" s="191">
        <v>35663</v>
      </c>
      <c r="F79" s="139">
        <f t="shared" si="3"/>
        <v>0.10159387162537839</v>
      </c>
      <c r="G79" s="191">
        <f t="shared" si="4"/>
        <v>3289</v>
      </c>
      <c r="H79" s="191">
        <f t="shared" si="5"/>
        <v>55</v>
      </c>
    </row>
    <row r="80" spans="1:8">
      <c r="A80" s="156">
        <v>90</v>
      </c>
      <c r="B80" s="154" t="s">
        <v>80</v>
      </c>
      <c r="C80" s="191">
        <v>11394</v>
      </c>
      <c r="D80" s="191">
        <v>12307</v>
      </c>
      <c r="E80" s="191">
        <v>12465</v>
      </c>
      <c r="F80" s="139">
        <f t="shared" si="3"/>
        <v>9.3996840442338067E-2</v>
      </c>
      <c r="G80" s="191">
        <f t="shared" si="4"/>
        <v>1071</v>
      </c>
      <c r="H80" s="191">
        <f t="shared" si="5"/>
        <v>158</v>
      </c>
    </row>
    <row r="81" spans="1:8">
      <c r="A81" s="156">
        <v>91</v>
      </c>
      <c r="B81" s="154" t="s">
        <v>81</v>
      </c>
      <c r="C81" s="191">
        <v>2632</v>
      </c>
      <c r="D81" s="191">
        <v>2799</v>
      </c>
      <c r="E81" s="191">
        <v>2896</v>
      </c>
      <c r="F81" s="139">
        <f t="shared" si="3"/>
        <v>0.10030395136778116</v>
      </c>
      <c r="G81" s="191">
        <f t="shared" si="4"/>
        <v>264</v>
      </c>
      <c r="H81" s="191">
        <f t="shared" si="5"/>
        <v>97</v>
      </c>
    </row>
    <row r="82" spans="1:8">
      <c r="A82" s="156">
        <v>92</v>
      </c>
      <c r="B82" s="154" t="s">
        <v>82</v>
      </c>
      <c r="C82" s="191">
        <v>12188</v>
      </c>
      <c r="D82" s="191">
        <v>11464</v>
      </c>
      <c r="E82" s="191">
        <v>11613</v>
      </c>
      <c r="F82" s="139">
        <f t="shared" si="3"/>
        <v>-4.7177551690187072E-2</v>
      </c>
      <c r="G82" s="191">
        <f t="shared" si="4"/>
        <v>-575</v>
      </c>
      <c r="H82" s="191">
        <f t="shared" si="5"/>
        <v>149</v>
      </c>
    </row>
    <row r="83" spans="1:8">
      <c r="A83" s="156">
        <v>93</v>
      </c>
      <c r="B83" s="154" t="s">
        <v>83</v>
      </c>
      <c r="C83" s="191">
        <v>40013</v>
      </c>
      <c r="D83" s="191">
        <v>43201</v>
      </c>
      <c r="E83" s="191">
        <v>45285</v>
      </c>
      <c r="F83" s="139">
        <f t="shared" si="3"/>
        <v>0.13175717891685201</v>
      </c>
      <c r="G83" s="191">
        <f t="shared" si="4"/>
        <v>5272</v>
      </c>
      <c r="H83" s="191">
        <f t="shared" si="5"/>
        <v>2084</v>
      </c>
    </row>
    <row r="84" spans="1:8">
      <c r="A84" s="156">
        <v>94</v>
      </c>
      <c r="B84" s="154" t="s">
        <v>84</v>
      </c>
      <c r="C84" s="191">
        <v>36033</v>
      </c>
      <c r="D84" s="191">
        <v>42140</v>
      </c>
      <c r="E84" s="191">
        <v>41804</v>
      </c>
      <c r="F84" s="139">
        <f t="shared" si="3"/>
        <v>0.16015874337412928</v>
      </c>
      <c r="G84" s="191">
        <f t="shared" si="4"/>
        <v>5771</v>
      </c>
      <c r="H84" s="191">
        <f t="shared" si="5"/>
        <v>-336</v>
      </c>
    </row>
    <row r="85" spans="1:8">
      <c r="A85" s="156">
        <v>95</v>
      </c>
      <c r="B85" s="154" t="s">
        <v>85</v>
      </c>
      <c r="C85" s="191">
        <v>60739</v>
      </c>
      <c r="D85" s="191">
        <v>60678</v>
      </c>
      <c r="E85" s="191">
        <v>60711</v>
      </c>
      <c r="F85" s="139">
        <f t="shared" si="3"/>
        <v>-4.6098882102109026E-4</v>
      </c>
      <c r="G85" s="191">
        <f t="shared" si="4"/>
        <v>-28</v>
      </c>
      <c r="H85" s="191">
        <f t="shared" si="5"/>
        <v>33</v>
      </c>
    </row>
    <row r="86" spans="1:8">
      <c r="A86" s="156">
        <v>96</v>
      </c>
      <c r="B86" s="154" t="s">
        <v>86</v>
      </c>
      <c r="C86" s="191">
        <v>100741</v>
      </c>
      <c r="D86" s="191">
        <v>104836</v>
      </c>
      <c r="E86" s="191">
        <v>105530</v>
      </c>
      <c r="F86" s="139">
        <f t="shared" si="3"/>
        <v>4.7537745307273109E-2</v>
      </c>
      <c r="G86" s="191">
        <f t="shared" si="4"/>
        <v>4789</v>
      </c>
      <c r="H86" s="191">
        <f t="shared" si="5"/>
        <v>694</v>
      </c>
    </row>
    <row r="87" spans="1:8">
      <c r="A87" s="156">
        <v>97</v>
      </c>
      <c r="B87" s="154" t="s">
        <v>87</v>
      </c>
      <c r="C87" s="191">
        <v>32598</v>
      </c>
      <c r="D87" s="191">
        <v>34427</v>
      </c>
      <c r="E87" s="191">
        <v>33650</v>
      </c>
      <c r="F87" s="139">
        <f t="shared" si="3"/>
        <v>3.2271918522608752E-2</v>
      </c>
      <c r="G87" s="191">
        <f t="shared" si="4"/>
        <v>1052</v>
      </c>
      <c r="H87" s="191">
        <f t="shared" si="5"/>
        <v>-777</v>
      </c>
    </row>
    <row r="88" spans="1:8">
      <c r="A88" s="156">
        <v>98</v>
      </c>
      <c r="B88" s="154" t="s">
        <v>88</v>
      </c>
      <c r="C88" s="191">
        <v>1256</v>
      </c>
      <c r="D88" s="191">
        <v>1195</v>
      </c>
      <c r="E88" s="191">
        <v>1192</v>
      </c>
      <c r="F88" s="139">
        <f t="shared" si="3"/>
        <v>-5.0955414012738856E-2</v>
      </c>
      <c r="G88" s="191">
        <f t="shared" si="4"/>
        <v>-64</v>
      </c>
      <c r="H88" s="191">
        <f t="shared" si="5"/>
        <v>-3</v>
      </c>
    </row>
    <row r="89" spans="1:8" ht="15" thickBot="1">
      <c r="A89" s="156">
        <v>99</v>
      </c>
      <c r="B89" s="154" t="s">
        <v>89</v>
      </c>
      <c r="C89" s="191">
        <v>3159</v>
      </c>
      <c r="D89" s="191">
        <v>3663</v>
      </c>
      <c r="E89" s="191">
        <v>3688</v>
      </c>
      <c r="F89" s="139">
        <f t="shared" si="3"/>
        <v>0.16745805634694524</v>
      </c>
      <c r="G89" s="191">
        <f t="shared" si="4"/>
        <v>529</v>
      </c>
      <c r="H89" s="191">
        <f t="shared" si="5"/>
        <v>25</v>
      </c>
    </row>
    <row r="90" spans="1:8" ht="15" thickBot="1">
      <c r="A90" s="198" t="s">
        <v>90</v>
      </c>
      <c r="B90" s="199"/>
      <c r="C90" s="192">
        <v>10748401</v>
      </c>
      <c r="D90" s="192">
        <v>11112357</v>
      </c>
      <c r="E90" s="192">
        <v>11256391</v>
      </c>
      <c r="F90" s="145">
        <f t="shared" si="3"/>
        <v>4.7261913655807966E-2</v>
      </c>
      <c r="G90" s="192">
        <f t="shared" si="4"/>
        <v>507990</v>
      </c>
      <c r="H90" s="192">
        <f t="shared" si="5"/>
        <v>144034</v>
      </c>
    </row>
  </sheetData>
  <mergeCells count="1">
    <mergeCell ref="A90:B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20</vt:i4>
      </vt:variant>
    </vt:vector>
  </HeadingPairs>
  <TitlesOfParts>
    <vt:vector size="20" baseType="lpstr">
      <vt:lpstr>Endeksler</vt:lpstr>
      <vt:lpstr>4a_Sektör</vt:lpstr>
      <vt:lpstr>4a_İmalat_Sektör</vt:lpstr>
      <vt:lpstr>4a_İşyeri_Sektör</vt:lpstr>
      <vt:lpstr>4a_İl</vt:lpstr>
      <vt:lpstr>4b_Esnaf_İl</vt:lpstr>
      <vt:lpstr>4b_Tarım_İl</vt:lpstr>
      <vt:lpstr>4c_Kamu_İl </vt:lpstr>
      <vt:lpstr>4a_İşyeri_İl</vt:lpstr>
      <vt:lpstr>4a_Kadın_Sektör</vt:lpstr>
      <vt:lpstr>4a_Kadın_İmalat_Sektör</vt:lpstr>
      <vt:lpstr>4a_Kadın_İl</vt:lpstr>
      <vt:lpstr>İşsizlikSigortası_Başvuru</vt:lpstr>
      <vt:lpstr>İşsizlikSigortası_Ödeme</vt:lpstr>
      <vt:lpstr>Ortalama_Günlük_Kazanç_Sektör</vt:lpstr>
      <vt:lpstr>Ortalama_Günlük_Kazanç_İl</vt:lpstr>
      <vt:lpstr>KOBİ_İşyeri_İl</vt:lpstr>
      <vt:lpstr>KOBİ_İşyeri_Sektör</vt:lpstr>
      <vt:lpstr>KOBİ_Sigortalı_İl</vt:lpstr>
      <vt:lpstr>KOBİ_Sigortalı_Sektör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tepav</dc:creator>
  <cp:lastModifiedBy>Merve</cp:lastModifiedBy>
  <dcterms:created xsi:type="dcterms:W3CDTF">2011-08-11T09:01:00Z</dcterms:created>
  <dcterms:modified xsi:type="dcterms:W3CDTF">2015-12-08T12:07:41Z</dcterms:modified>
</cp:coreProperties>
</file>